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.luyk\Downloads\Guido\"/>
    </mc:Choice>
  </mc:AlternateContent>
  <xr:revisionPtr revIDLastSave="0" documentId="13_ncr:1_{5F3786C6-7F47-46C4-BB95-0E7FC6CCB203}" xr6:coauthVersionLast="47" xr6:coauthVersionMax="47" xr10:uidLastSave="{00000000-0000-0000-0000-000000000000}"/>
  <bookViews>
    <workbookView xWindow="-57720" yWindow="-1845" windowWidth="29040" windowHeight="17520" tabRatio="579" xr2:uid="{00000000-000D-0000-FFFF-FFFF00000000}"/>
  </bookViews>
  <sheets>
    <sheet name="Calculatie" sheetId="32" r:id="rId1"/>
  </sheets>
  <definedNames>
    <definedName name="Adressen">#REF!</definedName>
    <definedName name="arikelcodes">#REF!</definedName>
    <definedName name="artikelcodes">#REF!</definedName>
    <definedName name="artikelen">#REF!</definedName>
    <definedName name="artikelomschrijvingen">#REF!</definedName>
    <definedName name="OfferteNr">#REF!</definedName>
  </definedNames>
  <calcPr calcId="191029"/>
  <customWorkbookViews>
    <customWorkbookView name="Calculatiesheet" guid="{D4EC1E45-9165-44A5-85AA-BBB578B7E37B}" maximized="1" xWindow="1" yWindow="1" windowWidth="1916" windowHeight="886" activeSheetId="1" showFormula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29" i="32" l="1"/>
  <c r="AJ25" i="32"/>
  <c r="AJ21" i="32"/>
  <c r="AJ17" i="32"/>
  <c r="AJ13" i="32"/>
  <c r="D10" i="32"/>
  <c r="E10" i="32"/>
  <c r="F10" i="32"/>
  <c r="G10" i="32"/>
  <c r="H10" i="32"/>
  <c r="I10" i="32"/>
  <c r="J10" i="32"/>
  <c r="K10" i="32"/>
  <c r="L10" i="32"/>
  <c r="M14" i="32"/>
  <c r="N10" i="32"/>
  <c r="O14" i="32"/>
  <c r="P10" i="32"/>
  <c r="Q10" i="32"/>
  <c r="R10" i="32"/>
  <c r="S14" i="32"/>
  <c r="T10" i="32"/>
  <c r="U10" i="32"/>
  <c r="V10" i="32"/>
  <c r="W10" i="32"/>
  <c r="X10" i="32"/>
  <c r="Y10" i="32"/>
  <c r="Z14" i="32"/>
  <c r="AA10" i="32"/>
  <c r="AB10" i="32"/>
  <c r="AC10" i="32"/>
  <c r="AD10" i="32"/>
  <c r="AE10" i="32"/>
  <c r="C10" i="32"/>
  <c r="F15" i="32"/>
  <c r="E15" i="32"/>
  <c r="C11" i="32"/>
  <c r="R26" i="32" l="1"/>
  <c r="C18" i="32"/>
  <c r="D18" i="32"/>
  <c r="E18" i="32"/>
  <c r="R18" i="32"/>
  <c r="C22" i="32"/>
  <c r="C26" i="32"/>
  <c r="D26" i="32"/>
  <c r="O30" i="32"/>
  <c r="E30" i="32"/>
  <c r="F19" i="32"/>
  <c r="I18" i="32"/>
  <c r="I22" i="32"/>
  <c r="I26" i="32"/>
  <c r="J30" i="32"/>
  <c r="J22" i="32"/>
  <c r="J18" i="32"/>
  <c r="J26" i="32"/>
  <c r="K18" i="32"/>
  <c r="N30" i="32"/>
  <c r="O22" i="32"/>
  <c r="P22" i="32"/>
  <c r="P26" i="32"/>
  <c r="P18" i="32"/>
  <c r="P30" i="32"/>
  <c r="Q22" i="32"/>
  <c r="Q18" i="32"/>
  <c r="Q26" i="32"/>
  <c r="S18" i="32"/>
  <c r="T30" i="32"/>
  <c r="T18" i="32"/>
  <c r="W18" i="32"/>
  <c r="W26" i="32"/>
  <c r="X18" i="32"/>
  <c r="X30" i="32"/>
  <c r="Y22" i="32"/>
  <c r="Y30" i="32"/>
  <c r="Z26" i="32"/>
  <c r="Z22" i="32"/>
  <c r="Z30" i="32"/>
  <c r="AA18" i="32"/>
  <c r="AB18" i="32"/>
  <c r="AB30" i="32"/>
  <c r="F18" i="32"/>
  <c r="AC18" i="32"/>
  <c r="D22" i="32"/>
  <c r="R22" i="32"/>
  <c r="S26" i="32"/>
  <c r="AA26" i="32"/>
  <c r="G18" i="32"/>
  <c r="U18" i="32"/>
  <c r="AD18" i="32"/>
  <c r="S22" i="32"/>
  <c r="AA22" i="32"/>
  <c r="E26" i="32"/>
  <c r="T26" i="32"/>
  <c r="AB26" i="32"/>
  <c r="C30" i="32"/>
  <c r="Q30" i="32"/>
  <c r="H18" i="32"/>
  <c r="V18" i="32"/>
  <c r="AE18" i="32"/>
  <c r="E22" i="32"/>
  <c r="T22" i="32"/>
  <c r="AB22" i="32"/>
  <c r="F26" i="32"/>
  <c r="AC26" i="32"/>
  <c r="D30" i="32"/>
  <c r="R30" i="32"/>
  <c r="F22" i="32"/>
  <c r="AC22" i="32"/>
  <c r="G26" i="32"/>
  <c r="U26" i="32"/>
  <c r="AD26" i="32"/>
  <c r="S30" i="32"/>
  <c r="AA30" i="32"/>
  <c r="F30" i="32"/>
  <c r="L18" i="32"/>
  <c r="W22" i="32"/>
  <c r="C23" i="32"/>
  <c r="X26" i="32"/>
  <c r="G30" i="32"/>
  <c r="U30" i="32"/>
  <c r="AD30" i="32"/>
  <c r="AD22" i="32"/>
  <c r="H26" i="32"/>
  <c r="M18" i="32"/>
  <c r="X22" i="32"/>
  <c r="K26" i="32"/>
  <c r="C27" i="32"/>
  <c r="H30" i="32"/>
  <c r="V30" i="32"/>
  <c r="AE30" i="32"/>
  <c r="G22" i="32"/>
  <c r="AE26" i="32"/>
  <c r="H22" i="32"/>
  <c r="AE22" i="32"/>
  <c r="E19" i="32"/>
  <c r="K22" i="32"/>
  <c r="L26" i="32"/>
  <c r="I30" i="32"/>
  <c r="W30" i="32"/>
  <c r="C31" i="32"/>
  <c r="U22" i="32"/>
  <c r="V26" i="32"/>
  <c r="V22" i="32"/>
  <c r="AC30" i="32"/>
  <c r="N18" i="32"/>
  <c r="L22" i="32"/>
  <c r="E23" i="32"/>
  <c r="M26" i="32"/>
  <c r="F14" i="32"/>
  <c r="O18" i="32"/>
  <c r="Y18" i="32"/>
  <c r="M22" i="32"/>
  <c r="F23" i="32"/>
  <c r="E27" i="32"/>
  <c r="K30" i="32"/>
  <c r="C19" i="32"/>
  <c r="Z18" i="32"/>
  <c r="N26" i="32"/>
  <c r="F27" i="32"/>
  <c r="L30" i="32"/>
  <c r="E31" i="32"/>
  <c r="N22" i="32"/>
  <c r="O26" i="32"/>
  <c r="Y26" i="32"/>
  <c r="M30" i="32"/>
  <c r="F31" i="32"/>
  <c r="M10" i="32"/>
  <c r="C14" i="32"/>
  <c r="AC14" i="32"/>
  <c r="H14" i="32"/>
  <c r="N14" i="32"/>
  <c r="Y14" i="32"/>
  <c r="Z10" i="32"/>
  <c r="D14" i="32"/>
  <c r="R14" i="32"/>
  <c r="E14" i="32"/>
  <c r="G14" i="32"/>
  <c r="U14" i="32"/>
  <c r="AD14" i="32"/>
  <c r="P14" i="32"/>
  <c r="AA14" i="32"/>
  <c r="T14" i="32"/>
  <c r="AB14" i="32"/>
  <c r="S10" i="32"/>
  <c r="V14" i="32"/>
  <c r="AE14" i="32"/>
  <c r="I14" i="32"/>
  <c r="W14" i="32"/>
  <c r="C15" i="32"/>
  <c r="O10" i="32"/>
  <c r="K14" i="32"/>
  <c r="Q14" i="32"/>
  <c r="J14" i="32"/>
  <c r="X14" i="32"/>
  <c r="L14" i="32"/>
  <c r="AL14" i="32" l="1" a="1"/>
  <c r="AL14" i="32" s="1"/>
  <c r="AL30" i="32" a="1"/>
  <c r="AL30" i="32" s="1"/>
  <c r="AQ30" i="32" s="1"/>
  <c r="AR30" i="32" s="1"/>
  <c r="AL26" i="32" a="1"/>
  <c r="AL26" i="32" s="1"/>
  <c r="AL10" i="32" a="1"/>
  <c r="AL10" i="32" s="1"/>
  <c r="AL22" i="32" a="1"/>
  <c r="AL22" i="32" s="1"/>
  <c r="AL18" i="32" a="1"/>
  <c r="AL18" i="32" s="1"/>
  <c r="AQ18" i="32" s="1"/>
  <c r="AR18" i="32" s="1"/>
  <c r="AQ14" i="32" l="1"/>
  <c r="AR14" i="32" s="1"/>
  <c r="AQ22" i="32"/>
  <c r="AR22" i="32" s="1"/>
  <c r="AQ26" i="32"/>
  <c r="AR26" i="32" s="1"/>
  <c r="D31" i="32"/>
  <c r="D27" i="32"/>
  <c r="D23" i="32"/>
  <c r="D19" i="32"/>
  <c r="D11" i="32"/>
  <c r="D15" i="32"/>
  <c r="W15" i="32" l="1"/>
  <c r="W19" i="32"/>
  <c r="W27" i="32"/>
  <c r="W31" i="32"/>
  <c r="W23" i="32"/>
  <c r="AB15" i="32"/>
  <c r="AB31" i="32"/>
  <c r="AB27" i="32"/>
  <c r="AB23" i="32"/>
  <c r="AB19" i="32"/>
  <c r="Z15" i="32"/>
  <c r="Z23" i="32"/>
  <c r="Z19" i="32"/>
  <c r="Z31" i="32"/>
  <c r="Z27" i="32"/>
  <c r="Q15" i="32"/>
  <c r="Q19" i="32"/>
  <c r="Q31" i="32"/>
  <c r="Q27" i="32"/>
  <c r="Q23" i="32"/>
  <c r="U15" i="32"/>
  <c r="U27" i="32"/>
  <c r="U23" i="32"/>
  <c r="U19" i="32"/>
  <c r="U31" i="32"/>
  <c r="Y15" i="32"/>
  <c r="Y23" i="32"/>
  <c r="Y31" i="32"/>
  <c r="Y27" i="32"/>
  <c r="Y19" i="32"/>
  <c r="X15" i="32"/>
  <c r="X19" i="32"/>
  <c r="X27" i="32"/>
  <c r="X23" i="32"/>
  <c r="X31" i="32"/>
  <c r="P15" i="32"/>
  <c r="P19" i="32"/>
  <c r="P31" i="32"/>
  <c r="P23" i="32"/>
  <c r="P27" i="32"/>
  <c r="O15" i="32"/>
  <c r="O23" i="32"/>
  <c r="O31" i="32"/>
  <c r="O27" i="32"/>
  <c r="O19" i="32"/>
  <c r="N15" i="32"/>
  <c r="N27" i="32"/>
  <c r="N31" i="32"/>
  <c r="N23" i="32"/>
  <c r="N19" i="32"/>
  <c r="AD15" i="32"/>
  <c r="AD27" i="32"/>
  <c r="AD23" i="32"/>
  <c r="AD19" i="32"/>
  <c r="AD31" i="32"/>
  <c r="T15" i="32"/>
  <c r="T31" i="32"/>
  <c r="T27" i="32"/>
  <c r="T23" i="32"/>
  <c r="T19" i="32"/>
  <c r="M15" i="32"/>
  <c r="M31" i="32"/>
  <c r="M27" i="32"/>
  <c r="M23" i="32"/>
  <c r="M19" i="32"/>
  <c r="S15" i="32"/>
  <c r="S31" i="32"/>
  <c r="S27" i="32"/>
  <c r="S23" i="32"/>
  <c r="S19" i="32"/>
  <c r="K15" i="32"/>
  <c r="K19" i="32"/>
  <c r="K23" i="32"/>
  <c r="K31" i="32"/>
  <c r="K27" i="32"/>
  <c r="R15" i="32"/>
  <c r="R31" i="32"/>
  <c r="R27" i="32"/>
  <c r="R23" i="32"/>
  <c r="R19" i="32"/>
  <c r="AE15" i="32"/>
  <c r="AE23" i="32"/>
  <c r="AE19" i="32"/>
  <c r="AE27" i="32"/>
  <c r="AE31" i="32"/>
  <c r="V15" i="32"/>
  <c r="V23" i="32"/>
  <c r="V19" i="32"/>
  <c r="V27" i="32"/>
  <c r="V31" i="32"/>
  <c r="AC15" i="32"/>
  <c r="AC31" i="32"/>
  <c r="AC27" i="32"/>
  <c r="AC23" i="32"/>
  <c r="AC19" i="32"/>
  <c r="AA15" i="32"/>
  <c r="AA31" i="32"/>
  <c r="AA27" i="32"/>
  <c r="AA23" i="32"/>
  <c r="AA19" i="32"/>
  <c r="L15" i="32"/>
  <c r="L31" i="32"/>
  <c r="L19" i="32"/>
  <c r="L27" i="32"/>
  <c r="L23" i="32"/>
  <c r="AC11" i="32"/>
  <c r="O11" i="32"/>
  <c r="X11" i="32"/>
  <c r="L11" i="32"/>
  <c r="K11" i="32"/>
  <c r="AE11" i="32"/>
  <c r="AA11" i="32"/>
  <c r="V11" i="32"/>
  <c r="U11" i="32"/>
  <c r="T11" i="32"/>
  <c r="AB11" i="32"/>
  <c r="W11" i="32"/>
  <c r="M11" i="32"/>
  <c r="Z11" i="32"/>
  <c r="Y11" i="32"/>
  <c r="S11" i="32"/>
  <c r="Q11" i="32"/>
  <c r="P11" i="32"/>
  <c r="AD11" i="32"/>
  <c r="N11" i="32"/>
  <c r="R11" i="32"/>
  <c r="J15" i="32" l="1"/>
  <c r="J27" i="32"/>
  <c r="J19" i="32"/>
  <c r="J31" i="32"/>
  <c r="J23" i="32"/>
  <c r="I15" i="32"/>
  <c r="I19" i="32"/>
  <c r="I23" i="32"/>
  <c r="I31" i="32"/>
  <c r="I27" i="32"/>
  <c r="H15" i="32"/>
  <c r="H23" i="32"/>
  <c r="H19" i="32"/>
  <c r="H31" i="32"/>
  <c r="H27" i="32"/>
  <c r="G15" i="32"/>
  <c r="G27" i="32"/>
  <c r="G23" i="32"/>
  <c r="G19" i="32"/>
  <c r="G31" i="32"/>
  <c r="H11" i="32"/>
  <c r="J11" i="32"/>
  <c r="G11" i="32"/>
  <c r="E11" i="32"/>
  <c r="I11" i="32"/>
  <c r="F11" i="32"/>
  <c r="AL19" i="32" l="1" a="1"/>
  <c r="AL19" i="32" s="1"/>
  <c r="AL11" i="32" a="1"/>
  <c r="AL11" i="32" s="1"/>
  <c r="AL31" i="32" a="1"/>
  <c r="AL31" i="32" s="1"/>
  <c r="AL23" i="32" a="1"/>
  <c r="AL23" i="32" s="1"/>
  <c r="AQ23" i="32" s="1"/>
  <c r="AR23" i="32" s="1"/>
  <c r="AL27" i="32" a="1"/>
  <c r="AL27" i="32" s="1"/>
  <c r="AL15" i="32" a="1"/>
  <c r="AL15" i="32" s="1"/>
  <c r="AJ9" i="32"/>
  <c r="AQ15" i="32" l="1"/>
  <c r="AR15" i="32" s="1"/>
  <c r="AQ31" i="32"/>
  <c r="AR31" i="32" s="1"/>
  <c r="AQ27" i="32"/>
  <c r="AR27" i="32" s="1"/>
  <c r="AQ19" i="32"/>
  <c r="AR19" i="32" s="1"/>
  <c r="AQ10" i="32" l="1"/>
  <c r="AQ11" i="32" l="1"/>
  <c r="AR11" i="32" s="1"/>
  <c r="AR10" i="3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<sst xmlns="http://schemas.openxmlformats.org/spreadsheetml/2006/main" count="77" uniqueCount="50">
  <si>
    <t>mA</t>
  </si>
  <si>
    <t>434 - EnOcean Gateway</t>
  </si>
  <si>
    <t>329 - Lichtsensor</t>
  </si>
  <si>
    <t>444 - Mini inputunit</t>
  </si>
  <si>
    <t>452 - Dimmer 1-kanaals 1 x 1000 watt</t>
  </si>
  <si>
    <t>454 - Dimmer 4-kanaals 4 x 500 watt</t>
  </si>
  <si>
    <t>455 - Dimmer 1-kanaals 1 x 500 watt</t>
  </si>
  <si>
    <t>472 - Converter 1-kanaals</t>
  </si>
  <si>
    <t>474 - Controller 4-kanaals</t>
  </si>
  <si>
    <t>478 - Controller 8 -kanaals</t>
  </si>
  <si>
    <t>490 - Motorsturing 2-kanaals</t>
  </si>
  <si>
    <t>493 - Relaisunit 1-kanaals signalering interface</t>
  </si>
  <si>
    <t>499 - Relaisunit 8-kanaals 20A</t>
  </si>
  <si>
    <t>498 - Relaisunit 8-kanaals 16A</t>
  </si>
  <si>
    <t>494 - Relaisunit 4-kanaals 10A</t>
  </si>
  <si>
    <t>492 - Relaisunit 1-kanaals 16A</t>
  </si>
  <si>
    <t>13X - Bedieningspaneel</t>
  </si>
  <si>
    <t>Aantal netwerk outlets</t>
  </si>
  <si>
    <t>321 - Multisensor</t>
  </si>
  <si>
    <t>adres</t>
  </si>
  <si>
    <t>aantal</t>
  </si>
  <si>
    <t>&lt;Naam van het gebied&gt;</t>
  </si>
  <si>
    <t>Marge op DALI lijn (voor bijv.  uitbreidingen)</t>
  </si>
  <si>
    <t>320 - PIR sensor</t>
  </si>
  <si>
    <t>322- High Bay PIR sensor</t>
  </si>
  <si>
    <t>341- corridor PIR sensor</t>
  </si>
  <si>
    <t>DALI Adressen (1 t/m 64) en mA</t>
  </si>
  <si>
    <t>Maximaal aantal Control Devices DALI2</t>
  </si>
  <si>
    <t>Reserve adressen (1 t/m 64) en mA</t>
  </si>
  <si>
    <t>Aantal DALI lijnen op basis van adres 1 t/m 64 of mA</t>
  </si>
  <si>
    <t>342 - Akoestische sensor</t>
  </si>
  <si>
    <t>13X</t>
  </si>
  <si>
    <t>Artikel</t>
  </si>
  <si>
    <t>4902701S</t>
  </si>
  <si>
    <t>4502303 - Compacte fase dimmer</t>
  </si>
  <si>
    <t>910 - DALI router - 2 DALI lijnen</t>
  </si>
  <si>
    <t>905 -  DALI router - 1 DALI lijn</t>
  </si>
  <si>
    <t>920 - DALI router - 2 DALI lijnen - DMX 512 uitgang</t>
  </si>
  <si>
    <t>LEDDRIVER</t>
  </si>
  <si>
    <t>NOODUNIT</t>
  </si>
  <si>
    <t>LED driver</t>
  </si>
  <si>
    <t>NOOD-unit</t>
  </si>
  <si>
    <t>* Handmatig in te vullen</t>
  </si>
  <si>
    <t>19X</t>
  </si>
  <si>
    <t>18X</t>
  </si>
  <si>
    <t>18X - EnOcean drukker</t>
  </si>
  <si>
    <t>942 - Input unit - 8 inputs</t>
  </si>
  <si>
    <t>503 - RS232 AV interface</t>
  </si>
  <si>
    <t>4902701S - Compacte relais 1.5A</t>
  </si>
  <si>
    <t>19X - Illustris bedieningspaneel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</si>
</sst>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 tint="-0.14999847407452621"/>
      <name val="Arial"/>
      <family val="2"/>
    </font>
    <font>
      <sz val="10"/>
      <color theme="1" tint="0.34998626667073579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</borders>
  <cellStyleXfs count="4">
    <xf numFmtId="0" fontId="0" fillId="0" borderId="0"/>
    <xf numFmtId="0" fontId="2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3" fillId="7" borderId="0" xfId="0" applyFont="1" applyFill="1"/>
    <xf numFmtId="0" fontId="9" fillId="2" borderId="2" xfId="1" applyFont="1" applyFill="1" applyBorder="1" applyAlignment="1" applyProtection="1">
      <alignment horizontal="center"/>
      <protection locked="0"/>
    </xf>
    <xf numFmtId="0" fontId="11" fillId="7" borderId="0" xfId="0" applyFont="1" applyFill="1"/>
    <xf numFmtId="0" fontId="5" fillId="2" borderId="5" xfId="3" applyFont="1" applyFill="1" applyBorder="1" applyAlignment="1" applyProtection="1">
      <alignment horizontal="center"/>
    </xf>
    <xf numFmtId="0" fontId="5" fillId="2" borderId="3" xfId="2" applyFont="1" applyFill="1" applyBorder="1" applyAlignment="1" applyProtection="1">
      <alignment horizontal="center"/>
    </xf>
    <xf numFmtId="0" fontId="3" fillId="7" borderId="4" xfId="0" applyFont="1" applyFill="1" applyBorder="1"/>
    <xf numFmtId="0" fontId="12" fillId="9" borderId="1" xfId="3" applyFont="1" applyFill="1" applyBorder="1" applyProtection="1"/>
    <xf numFmtId="0" fontId="12" fillId="9" borderId="1" xfId="2" applyFont="1" applyFill="1" applyBorder="1" applyProtection="1"/>
    <xf numFmtId="0" fontId="8" fillId="0" borderId="0" xfId="0" applyFont="1" applyAlignment="1">
      <alignment horizontal="right" vertical="center"/>
    </xf>
    <xf numFmtId="0" fontId="9" fillId="7" borderId="0" xfId="0" applyFont="1" applyFill="1"/>
    <xf numFmtId="0" fontId="10" fillId="7" borderId="0" xfId="0" applyFont="1" applyFill="1"/>
    <xf numFmtId="0" fontId="8" fillId="7" borderId="0" xfId="0" applyFont="1" applyFill="1"/>
    <xf numFmtId="0" fontId="6" fillId="7" borderId="0" xfId="0" applyFont="1" applyFill="1" applyAlignment="1" applyProtection="1">
      <alignment horizontal="right"/>
      <protection locked="0"/>
    </xf>
    <xf numFmtId="0" fontId="7" fillId="2" borderId="2" xfId="0" applyFont="1" applyFill="1" applyBorder="1" applyAlignment="1">
      <alignment horizontal="center"/>
    </xf>
    <xf numFmtId="0" fontId="3" fillId="7" borderId="0" xfId="0" applyFont="1" applyFill="1" applyProtection="1">
      <protection hidden="1"/>
    </xf>
    <xf numFmtId="0" fontId="3" fillId="7" borderId="0" xfId="0" applyFont="1" applyFill="1" applyAlignment="1">
      <alignment horizontal="center" vertical="center"/>
    </xf>
    <xf numFmtId="0" fontId="3" fillId="3" borderId="2" xfId="3" applyFont="1" applyFill="1" applyBorder="1" applyProtection="1">
      <protection hidden="1"/>
    </xf>
    <xf numFmtId="0" fontId="11" fillId="3" borderId="5" xfId="3" applyFont="1" applyFill="1" applyBorder="1" applyAlignment="1" applyProtection="1"/>
    <xf numFmtId="0" fontId="11" fillId="3" borderId="3" xfId="2" applyFont="1" applyFill="1" applyBorder="1" applyAlignment="1" applyProtection="1"/>
    <xf numFmtId="0" fontId="11" fillId="2" borderId="3" xfId="2" applyFont="1" applyFill="1" applyBorder="1" applyAlignment="1" applyProtection="1"/>
    <xf numFmtId="0" fontId="6" fillId="10" borderId="2" xfId="1" applyFont="1" applyFill="1" applyBorder="1" applyAlignment="1" applyProtection="1">
      <protection locked="0"/>
    </xf>
    <xf numFmtId="0" fontId="8" fillId="8" borderId="0" xfId="0" applyFont="1" applyFill="1" applyAlignment="1">
      <alignment horizontal="right" vertical="center"/>
    </xf>
    <xf numFmtId="0" fontId="8" fillId="11" borderId="2" xfId="3" applyFont="1" applyFill="1" applyBorder="1" applyProtection="1">
      <protection hidden="1"/>
    </xf>
    <xf numFmtId="0" fontId="4" fillId="7" borderId="0" xfId="0" applyFont="1" applyFill="1"/>
    <xf numFmtId="0" fontId="11" fillId="7" borderId="0" xfId="0" applyFont="1" applyFill="1" applyAlignment="1">
      <alignment textRotation="75"/>
    </xf>
    <xf numFmtId="0" fontId="14" fillId="7" borderId="0" xfId="0" applyFont="1" applyFill="1" applyProtection="1">
      <protection hidden="1"/>
    </xf>
    <xf numFmtId="0" fontId="14" fillId="7" borderId="0" xfId="0" applyFont="1" applyFill="1"/>
    <xf numFmtId="0" fontId="3" fillId="10" borderId="7" xfId="3" applyFont="1" applyFill="1" applyBorder="1" applyAlignment="1" applyProtection="1">
      <protection hidden="1"/>
    </xf>
    <xf numFmtId="0" fontId="3" fillId="10" borderId="8" xfId="3" applyFont="1" applyFill="1" applyBorder="1" applyAlignment="1" applyProtection="1">
      <protection hidden="1"/>
    </xf>
    <xf numFmtId="0" fontId="3" fillId="10" borderId="9" xfId="3" applyFont="1" applyFill="1" applyBorder="1" applyAlignment="1" applyProtection="1">
      <protection hidden="1"/>
    </xf>
    <xf numFmtId="0" fontId="3" fillId="2" borderId="2" xfId="3" applyFont="1" applyFill="1" applyBorder="1" applyAlignment="1" applyProtection="1">
      <protection hidden="1"/>
    </xf>
    <xf numFmtId="0" fontId="0" fillId="0" borderId="10" xfId="0" applyBorder="1"/>
    <xf numFmtId="0" fontId="4" fillId="0" borderId="10" xfId="0" applyFont="1" applyBorder="1"/>
    <xf numFmtId="0" fontId="3" fillId="3" borderId="6" xfId="0" applyFont="1" applyFill="1" applyBorder="1" applyAlignment="1">
      <alignment textRotation="45"/>
    </xf>
    <xf numFmtId="0" fontId="3" fillId="2" borderId="6" xfId="0" applyFont="1" applyFill="1" applyBorder="1" applyAlignment="1">
      <alignment textRotation="45"/>
    </xf>
    <xf numFmtId="0" fontId="3" fillId="10" borderId="2" xfId="3" applyFont="1" applyFill="1" applyBorder="1" applyAlignment="1" applyProtection="1">
      <alignment textRotation="45"/>
      <protection hidden="1"/>
    </xf>
    <xf numFmtId="0" fontId="6" fillId="10" borderId="2" xfId="0" applyFont="1" applyFill="1" applyBorder="1" applyAlignment="1" applyProtection="1">
      <alignment vertical="center"/>
      <protection locked="0"/>
    </xf>
    <xf numFmtId="0" fontId="7" fillId="7" borderId="0" xfId="0" applyFont="1" applyFill="1"/>
    <xf numFmtId="0" fontId="5" fillId="2" borderId="2" xfId="3" applyFont="1" applyFill="1" applyBorder="1" applyAlignment="1" applyProtection="1">
      <alignment horizontal="center"/>
    </xf>
    <xf numFmtId="0" fontId="8" fillId="11" borderId="2" xfId="0" applyFont="1" applyFill="1" applyBorder="1" applyAlignment="1">
      <alignment textRotation="45"/>
    </xf>
    <xf numFmtId="0" fontId="3" fillId="2" borderId="2" xfId="0" applyFont="1" applyFill="1" applyBorder="1" applyAlignment="1">
      <alignment textRotation="45"/>
    </xf>
    <xf numFmtId="0" fontId="8" fillId="9" borderId="2" xfId="0" applyFont="1" applyFill="1" applyBorder="1" applyAlignment="1">
      <alignment textRotation="45"/>
    </xf>
    <xf numFmtId="0" fontId="8" fillId="8" borderId="2" xfId="0" applyFont="1" applyFill="1" applyBorder="1" applyAlignment="1">
      <alignment textRotation="45"/>
    </xf>
    <xf numFmtId="0" fontId="3" fillId="3" borderId="2" xfId="0" applyFont="1" applyFill="1" applyBorder="1" applyAlignment="1">
      <alignment textRotation="45"/>
    </xf>
    <xf numFmtId="0" fontId="11" fillId="3" borderId="2" xfId="2" applyFont="1" applyFill="1" applyBorder="1" applyAlignment="1" applyProtection="1">
      <alignment horizontal="center"/>
    </xf>
    <xf numFmtId="0" fontId="7" fillId="2" borderId="6" xfId="0" applyFont="1" applyFill="1" applyBorder="1" applyAlignment="1">
      <alignment horizontal="right"/>
    </xf>
    <xf numFmtId="0" fontId="0" fillId="0" borderId="11" xfId="0" applyBorder="1"/>
    <xf numFmtId="0" fontId="3" fillId="10" borderId="0" xfId="3" applyFont="1" applyFill="1" applyBorder="1" applyAlignment="1" applyProtection="1">
      <alignment textRotation="45"/>
      <protection hidden="1"/>
    </xf>
    <xf numFmtId="0" fontId="3" fillId="2" borderId="0" xfId="0" applyFont="1" applyFill="1" applyAlignment="1">
      <alignment textRotation="45"/>
    </xf>
    <xf numFmtId="0" fontId="8" fillId="9" borderId="0" xfId="0" applyFont="1" applyFill="1" applyAlignment="1">
      <alignment textRotation="45"/>
    </xf>
    <xf numFmtId="0" fontId="8" fillId="8" borderId="0" xfId="0" applyFont="1" applyFill="1" applyAlignment="1">
      <alignment textRotation="45"/>
    </xf>
    <xf numFmtId="0" fontId="8" fillId="11" borderId="0" xfId="0" applyFont="1" applyFill="1" applyAlignment="1">
      <alignment textRotation="45"/>
    </xf>
    <xf numFmtId="0" fontId="3" fillId="3" borderId="0" xfId="0" applyFont="1" applyFill="1" applyAlignment="1">
      <alignment textRotation="45"/>
    </xf>
    <xf numFmtId="0" fontId="3" fillId="7" borderId="0" xfId="0" applyFont="1" applyFill="1" applyAlignment="1">
      <alignment horizontal="center" wrapText="1"/>
    </xf>
    <xf numFmtId="0" fontId="3" fillId="7" borderId="0" xfId="0" applyFont="1" applyFill="1"/>
  </cellXfs>
  <cellStyles count="4">
    <cellStyle name="20% - Accent1" xfId="2" builtinId="30"/>
    <cellStyle name="40% - Accent1" xfId="3" builtinId="31"/>
    <cellStyle name="Goed" xfId="1" builtinId="26"/>
    <cellStyle name="Standaard" xfId="0" builtinId="0"/>
  </cellStyles>
  <dxfs count="36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C5C5"/>
      <color rgb="FFFFA3A3"/>
      <color rgb="FFFBECE9"/>
      <color rgb="FFB4DE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212912</xdr:colOff>
      <xdr:row>0</xdr:row>
      <xdr:rowOff>408443</xdr:rowOff>
    </xdr:from>
    <xdr:to>
      <xdr:col>47</xdr:col>
      <xdr:colOff>504325</xdr:colOff>
      <xdr:row>0</xdr:row>
      <xdr:rowOff>771994</xdr:rowOff>
    </xdr:to>
    <xdr:sp macro="" textlink="">
      <xdr:nvSpPr>
        <xdr:cNvPr id="2" name="Tekstboks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76265" y="408443"/>
          <a:ext cx="14892678" cy="363551"/>
        </a:xfrm>
        <a:prstGeom prst="rect">
          <a:avLst/>
        </a:prstGeom>
        <a:noFill/>
        <a:ln w="0" cmpd="sng">
          <a:noFill/>
        </a:ln>
        <a:scene3d>
          <a:camera prst="orthographicFront">
            <a:rot lat="0" lon="0" rev="0"/>
          </a:camera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da-DK" sz="2400" b="1" i="0">
              <a:solidFill>
                <a:sysClr val="windowText" lastClr="000000"/>
              </a:solidFill>
              <a:latin typeface="Arial Black" panose="020B0A04020102020204" pitchFamily="34" charset="0"/>
              <a:cs typeface="Arial" panose="020B0604020202020204" pitchFamily="34" charset="0"/>
            </a:rPr>
            <a:t>DALI</a:t>
          </a:r>
          <a:r>
            <a:rPr lang="da-DK" sz="2400" b="1" i="0" baseline="0">
              <a:solidFill>
                <a:sysClr val="windowText" lastClr="000000"/>
              </a:solidFill>
              <a:latin typeface="Arial Black" panose="020B0A04020102020204" pitchFamily="34" charset="0"/>
              <a:cs typeface="Arial" panose="020B0604020202020204" pitchFamily="34" charset="0"/>
            </a:rPr>
            <a:t> CALCULATIESHEET</a:t>
          </a:r>
          <a:endParaRPr lang="da-DK" sz="2400" b="1" i="0">
            <a:solidFill>
              <a:sysClr val="windowText" lastClr="000000"/>
            </a:solidFill>
            <a:latin typeface="Arial Black" panose="020B0A040201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190501</xdr:rowOff>
    </xdr:from>
    <xdr:to>
      <xdr:col>1</xdr:col>
      <xdr:colOff>321305</xdr:colOff>
      <xdr:row>0</xdr:row>
      <xdr:rowOff>990497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1"/>
          <a:ext cx="1839590" cy="799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Y32"/>
  <sheetViews>
    <sheetView showGridLines="0" tabSelected="1" zoomScale="85" zoomScaleNormal="85" workbookViewId="0">
      <selection activeCell="H36" sqref="H36"/>
    </sheetView>
  </sheetViews>
  <sheetFormatPr defaultColWidth="9.109375" defaultRowHeight="13.8" x14ac:dyDescent="0.25"/>
  <cols>
    <col min="1" max="1" width="25.6640625" style="1" customWidth="1"/>
    <col min="2" max="2" width="7.109375" style="1" customWidth="1"/>
    <col min="3" max="44" width="5.6640625" style="1" customWidth="1"/>
    <col min="45" max="45" width="5.88671875" style="1" customWidth="1"/>
    <col min="46" max="46" width="4" style="1" customWidth="1"/>
    <col min="47" max="16384" width="9.109375" style="1"/>
  </cols>
  <sheetData>
    <row r="1" spans="1:51" ht="85.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5"/>
      <c r="AX1" s="25"/>
      <c r="AY1" s="25"/>
    </row>
    <row r="2" spans="1:5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5"/>
      <c r="AX2" s="25"/>
      <c r="AY2" s="25"/>
    </row>
    <row r="3" spans="1:51" s="33" customFormat="1" ht="14.4" hidden="1" x14ac:dyDescent="0.3">
      <c r="A3" s="48"/>
      <c r="B3" t="s">
        <v>32</v>
      </c>
      <c r="C3" t="s">
        <v>38</v>
      </c>
      <c r="D3" t="s">
        <v>39</v>
      </c>
      <c r="E3">
        <v>503</v>
      </c>
      <c r="F3">
        <v>490</v>
      </c>
      <c r="G3">
        <v>4502303</v>
      </c>
      <c r="H3">
        <v>452</v>
      </c>
      <c r="I3">
        <v>454</v>
      </c>
      <c r="J3">
        <v>455</v>
      </c>
      <c r="K3">
        <v>472</v>
      </c>
      <c r="L3">
        <v>474</v>
      </c>
      <c r="M3">
        <v>478</v>
      </c>
      <c r="N3" t="s">
        <v>33</v>
      </c>
      <c r="O3">
        <v>492</v>
      </c>
      <c r="P3">
        <v>493</v>
      </c>
      <c r="Q3">
        <v>494</v>
      </c>
      <c r="R3">
        <v>498</v>
      </c>
      <c r="S3">
        <v>499</v>
      </c>
      <c r="T3" t="s">
        <v>31</v>
      </c>
      <c r="U3">
        <v>434</v>
      </c>
      <c r="V3" t="s">
        <v>44</v>
      </c>
      <c r="W3" t="s">
        <v>43</v>
      </c>
      <c r="X3">
        <v>444</v>
      </c>
      <c r="Y3">
        <v>342</v>
      </c>
      <c r="Z3">
        <v>341</v>
      </c>
      <c r="AA3" s="33">
        <v>329</v>
      </c>
      <c r="AB3" s="33">
        <v>322</v>
      </c>
      <c r="AC3" s="33">
        <v>321</v>
      </c>
      <c r="AD3" s="33">
        <v>320</v>
      </c>
      <c r="AE3" s="33">
        <v>942</v>
      </c>
      <c r="AG3" s="33">
        <v>905</v>
      </c>
      <c r="AH3" s="33">
        <v>910</v>
      </c>
      <c r="AI3" s="33">
        <v>920</v>
      </c>
      <c r="AJ3" s="34"/>
      <c r="AL3" s="34"/>
      <c r="AN3" s="34"/>
      <c r="AO3" s="34"/>
      <c r="AQ3" s="34"/>
      <c r="AR3" s="34"/>
      <c r="AS3" s="34"/>
    </row>
    <row r="4" spans="1:51" ht="268.5" customHeight="1" x14ac:dyDescent="0.25">
      <c r="A4" s="39"/>
      <c r="B4" s="4"/>
      <c r="C4" s="35" t="s">
        <v>40</v>
      </c>
      <c r="D4" s="36" t="s">
        <v>41</v>
      </c>
      <c r="E4" s="35" t="s">
        <v>47</v>
      </c>
      <c r="F4" s="36" t="s">
        <v>10</v>
      </c>
      <c r="G4" s="35" t="s">
        <v>34</v>
      </c>
      <c r="H4" s="36" t="s">
        <v>4</v>
      </c>
      <c r="I4" s="35" t="s">
        <v>5</v>
      </c>
      <c r="J4" s="36" t="s">
        <v>6</v>
      </c>
      <c r="K4" s="35" t="s">
        <v>7</v>
      </c>
      <c r="L4" s="36" t="s">
        <v>8</v>
      </c>
      <c r="M4" s="35" t="s">
        <v>9</v>
      </c>
      <c r="N4" s="36" t="s">
        <v>48</v>
      </c>
      <c r="O4" s="35" t="s">
        <v>15</v>
      </c>
      <c r="P4" s="36" t="s">
        <v>11</v>
      </c>
      <c r="Q4" s="35" t="s">
        <v>14</v>
      </c>
      <c r="R4" s="36" t="s">
        <v>13</v>
      </c>
      <c r="S4" s="35" t="s">
        <v>12</v>
      </c>
      <c r="T4" s="36" t="s">
        <v>16</v>
      </c>
      <c r="U4" s="35" t="s">
        <v>1</v>
      </c>
      <c r="V4" s="36" t="s">
        <v>45</v>
      </c>
      <c r="W4" s="35" t="s">
        <v>49</v>
      </c>
      <c r="X4" s="36" t="s">
        <v>3</v>
      </c>
      <c r="Y4" s="35" t="s">
        <v>30</v>
      </c>
      <c r="Z4" s="36" t="s">
        <v>25</v>
      </c>
      <c r="AA4" s="35" t="s">
        <v>2</v>
      </c>
      <c r="AB4" s="36" t="s">
        <v>24</v>
      </c>
      <c r="AC4" s="35" t="s">
        <v>18</v>
      </c>
      <c r="AD4" s="36" t="s">
        <v>23</v>
      </c>
      <c r="AE4" s="35" t="s">
        <v>46</v>
      </c>
      <c r="AF4" s="26"/>
      <c r="AG4" s="37" t="s">
        <v>36</v>
      </c>
      <c r="AH4" s="37" t="s">
        <v>35</v>
      </c>
      <c r="AI4" s="37" t="s">
        <v>37</v>
      </c>
      <c r="AJ4" s="42" t="s">
        <v>17</v>
      </c>
      <c r="AK4" s="2"/>
      <c r="AL4" s="43" t="s">
        <v>26</v>
      </c>
      <c r="AM4" s="26"/>
      <c r="AN4" s="44" t="s">
        <v>22</v>
      </c>
      <c r="AO4" s="44" t="s">
        <v>27</v>
      </c>
      <c r="AP4" s="26"/>
      <c r="AQ4" s="41" t="s">
        <v>29</v>
      </c>
      <c r="AR4" s="45" t="s">
        <v>28</v>
      </c>
      <c r="AS4" s="26"/>
      <c r="AT4" s="2"/>
      <c r="AU4" s="2"/>
      <c r="AV4" s="2"/>
      <c r="AW4" s="25"/>
      <c r="AX4" s="25"/>
      <c r="AY4" s="25"/>
    </row>
    <row r="5" spans="1:51" hidden="1" x14ac:dyDescent="0.25">
      <c r="A5" s="39"/>
      <c r="B5" s="4"/>
      <c r="C5" s="46">
        <v>1</v>
      </c>
      <c r="D5" s="15">
        <v>1</v>
      </c>
      <c r="E5" s="46">
        <v>1</v>
      </c>
      <c r="F5" s="15">
        <v>1</v>
      </c>
      <c r="G5" s="46">
        <v>1</v>
      </c>
      <c r="H5" s="15">
        <v>1</v>
      </c>
      <c r="I5" s="46">
        <v>1</v>
      </c>
      <c r="J5" s="15">
        <v>1</v>
      </c>
      <c r="K5" s="46">
        <v>1</v>
      </c>
      <c r="L5" s="15">
        <v>1</v>
      </c>
      <c r="M5" s="46">
        <v>1</v>
      </c>
      <c r="N5" s="15">
        <v>1</v>
      </c>
      <c r="O5" s="46">
        <v>1</v>
      </c>
      <c r="P5" s="15">
        <v>1</v>
      </c>
      <c r="Q5" s="46">
        <v>1</v>
      </c>
      <c r="R5" s="15">
        <v>1</v>
      </c>
      <c r="S5" s="46">
        <v>1</v>
      </c>
      <c r="T5" s="15">
        <v>1</v>
      </c>
      <c r="U5" s="46">
        <v>1</v>
      </c>
      <c r="V5" s="15">
        <v>1</v>
      </c>
      <c r="W5" s="46">
        <v>1</v>
      </c>
      <c r="X5" s="15">
        <v>1</v>
      </c>
      <c r="Y5" s="46">
        <v>1</v>
      </c>
      <c r="Z5" s="15">
        <v>1</v>
      </c>
      <c r="AA5" s="46">
        <v>1</v>
      </c>
      <c r="AB5" s="15">
        <v>1</v>
      </c>
      <c r="AC5" s="46">
        <v>1</v>
      </c>
      <c r="AD5" s="15">
        <v>1</v>
      </c>
      <c r="AE5" s="46">
        <v>1</v>
      </c>
      <c r="AF5" s="26"/>
      <c r="AG5" s="49"/>
      <c r="AH5" s="49"/>
      <c r="AI5" s="49"/>
      <c r="AJ5" s="50"/>
      <c r="AK5" s="2"/>
      <c r="AL5" s="51"/>
      <c r="AM5" s="26"/>
      <c r="AN5" s="52"/>
      <c r="AO5" s="52"/>
      <c r="AP5" s="26"/>
      <c r="AQ5" s="53"/>
      <c r="AR5" s="54"/>
      <c r="AS5" s="26"/>
      <c r="AT5" s="2"/>
      <c r="AU5" s="2"/>
      <c r="AV5" s="2"/>
      <c r="AW5" s="25"/>
      <c r="AX5" s="25"/>
      <c r="AY5" s="25"/>
    </row>
    <row r="6" spans="1:51" x14ac:dyDescent="0.25">
      <c r="A6" s="14"/>
      <c r="B6" s="40" t="s">
        <v>0</v>
      </c>
      <c r="C6" s="46">
        <v>2</v>
      </c>
      <c r="D6" s="15">
        <v>2</v>
      </c>
      <c r="E6" s="46">
        <v>15</v>
      </c>
      <c r="F6" s="15">
        <v>2</v>
      </c>
      <c r="G6" s="46">
        <v>2</v>
      </c>
      <c r="H6" s="15">
        <v>2</v>
      </c>
      <c r="I6" s="46">
        <v>2</v>
      </c>
      <c r="J6" s="15">
        <v>2</v>
      </c>
      <c r="K6" s="46">
        <v>2</v>
      </c>
      <c r="L6" s="15">
        <v>2</v>
      </c>
      <c r="M6" s="46">
        <v>2</v>
      </c>
      <c r="N6" s="15">
        <v>2</v>
      </c>
      <c r="O6" s="46">
        <v>2</v>
      </c>
      <c r="P6" s="15">
        <v>10</v>
      </c>
      <c r="Q6" s="46">
        <v>2</v>
      </c>
      <c r="R6" s="15">
        <v>2</v>
      </c>
      <c r="S6" s="46">
        <v>2</v>
      </c>
      <c r="T6" s="15">
        <v>10</v>
      </c>
      <c r="U6" s="46">
        <v>20</v>
      </c>
      <c r="V6" s="15">
        <v>0</v>
      </c>
      <c r="W6" s="46">
        <v>22</v>
      </c>
      <c r="X6" s="15">
        <v>10</v>
      </c>
      <c r="Y6" s="46">
        <v>15</v>
      </c>
      <c r="Z6" s="15">
        <v>15</v>
      </c>
      <c r="AA6" s="46">
        <v>10</v>
      </c>
      <c r="AB6" s="15">
        <v>10</v>
      </c>
      <c r="AC6" s="46">
        <v>10</v>
      </c>
      <c r="AD6" s="15">
        <v>10</v>
      </c>
      <c r="AE6" s="46">
        <v>10</v>
      </c>
      <c r="AF6" s="2"/>
      <c r="AG6" s="2"/>
      <c r="AH6" s="2"/>
      <c r="AI6" s="2"/>
      <c r="AJ6" s="2"/>
      <c r="AK6" s="13"/>
      <c r="AL6" s="2"/>
      <c r="AM6" s="2"/>
      <c r="AN6" s="11"/>
      <c r="AO6" s="11"/>
      <c r="AP6" s="12"/>
      <c r="AQ6" s="2"/>
      <c r="AR6" s="2"/>
      <c r="AS6" s="2"/>
      <c r="AT6" s="2"/>
      <c r="AU6" s="2"/>
      <c r="AV6" s="2"/>
      <c r="AW6" s="25"/>
      <c r="AX6" s="25"/>
      <c r="AY6" s="25"/>
    </row>
    <row r="7" spans="1:51" hidden="1" x14ac:dyDescent="0.25">
      <c r="A7" s="14"/>
      <c r="B7" s="40" t="s">
        <v>19</v>
      </c>
      <c r="C7" s="46">
        <v>1</v>
      </c>
      <c r="D7" s="15">
        <v>1</v>
      </c>
      <c r="E7" s="46">
        <v>1</v>
      </c>
      <c r="F7" s="15">
        <v>2</v>
      </c>
      <c r="G7" s="46">
        <v>1</v>
      </c>
      <c r="H7" s="15">
        <v>1</v>
      </c>
      <c r="I7" s="46">
        <v>4</v>
      </c>
      <c r="J7" s="15">
        <v>1</v>
      </c>
      <c r="K7" s="46">
        <v>1</v>
      </c>
      <c r="L7" s="15">
        <v>4</v>
      </c>
      <c r="M7" s="46">
        <v>8</v>
      </c>
      <c r="N7" s="15">
        <v>1</v>
      </c>
      <c r="O7" s="46">
        <v>1</v>
      </c>
      <c r="P7" s="15">
        <v>1</v>
      </c>
      <c r="Q7" s="46">
        <v>4</v>
      </c>
      <c r="R7" s="15">
        <v>8</v>
      </c>
      <c r="S7" s="46">
        <v>8</v>
      </c>
      <c r="T7" s="15">
        <v>1</v>
      </c>
      <c r="U7" s="46">
        <v>1</v>
      </c>
      <c r="V7" s="15">
        <v>1</v>
      </c>
      <c r="W7" s="46">
        <v>1</v>
      </c>
      <c r="X7" s="15">
        <v>1</v>
      </c>
      <c r="Y7" s="46">
        <v>1</v>
      </c>
      <c r="Z7" s="15">
        <v>1</v>
      </c>
      <c r="AA7" s="46">
        <v>1</v>
      </c>
      <c r="AB7" s="15">
        <v>1</v>
      </c>
      <c r="AC7" s="46">
        <v>1</v>
      </c>
      <c r="AD7" s="15">
        <v>1</v>
      </c>
      <c r="AE7" s="46">
        <v>1</v>
      </c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25"/>
      <c r="AY7" s="25"/>
    </row>
    <row r="8" spans="1:51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</row>
    <row r="9" spans="1:51" x14ac:dyDescent="0.25">
      <c r="A9" s="38" t="s">
        <v>21</v>
      </c>
      <c r="B9" s="3" t="s">
        <v>20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"/>
      <c r="AG9" s="29">
        <v>0</v>
      </c>
      <c r="AH9" s="30">
        <v>0</v>
      </c>
      <c r="AI9" s="31">
        <v>0</v>
      </c>
      <c r="AJ9" s="32">
        <f>SUM(AG9:AI11)</f>
        <v>0</v>
      </c>
      <c r="AK9" s="7"/>
      <c r="AL9" s="2"/>
      <c r="AM9" s="2"/>
      <c r="AN9" s="2"/>
      <c r="AO9" s="2"/>
      <c r="AP9" s="12"/>
      <c r="AQ9" s="2"/>
      <c r="AR9" s="2"/>
      <c r="AS9" s="2"/>
      <c r="AT9" s="2"/>
      <c r="AU9" s="2"/>
      <c r="AV9" s="2"/>
      <c r="AW9" s="25"/>
      <c r="AX9" s="25"/>
      <c r="AY9" s="25"/>
    </row>
    <row r="10" spans="1:51" x14ac:dyDescent="0.25">
      <c r="A10" s="17"/>
      <c r="B10" s="5" t="s">
        <v>19</v>
      </c>
      <c r="C10" s="19">
        <f>C9*C$7</f>
        <v>0</v>
      </c>
      <c r="D10" s="47">
        <f t="shared" ref="D10:AE10" si="0">D9*D$7</f>
        <v>0</v>
      </c>
      <c r="E10" s="19">
        <f t="shared" si="0"/>
        <v>0</v>
      </c>
      <c r="F10" s="47">
        <f t="shared" si="0"/>
        <v>0</v>
      </c>
      <c r="G10" s="19">
        <f t="shared" si="0"/>
        <v>0</v>
      </c>
      <c r="H10" s="47">
        <f t="shared" si="0"/>
        <v>0</v>
      </c>
      <c r="I10" s="19">
        <f t="shared" si="0"/>
        <v>0</v>
      </c>
      <c r="J10" s="47">
        <f t="shared" si="0"/>
        <v>0</v>
      </c>
      <c r="K10" s="19">
        <f t="shared" si="0"/>
        <v>0</v>
      </c>
      <c r="L10" s="47">
        <f t="shared" si="0"/>
        <v>0</v>
      </c>
      <c r="M10" s="19">
        <f t="shared" si="0"/>
        <v>0</v>
      </c>
      <c r="N10" s="47">
        <f t="shared" si="0"/>
        <v>0</v>
      </c>
      <c r="O10" s="19">
        <f t="shared" si="0"/>
        <v>0</v>
      </c>
      <c r="P10" s="47">
        <f t="shared" si="0"/>
        <v>0</v>
      </c>
      <c r="Q10" s="19">
        <f t="shared" si="0"/>
        <v>0</v>
      </c>
      <c r="R10" s="47">
        <f t="shared" si="0"/>
        <v>0</v>
      </c>
      <c r="S10" s="19">
        <f t="shared" si="0"/>
        <v>0</v>
      </c>
      <c r="T10" s="47">
        <f t="shared" si="0"/>
        <v>0</v>
      </c>
      <c r="U10" s="19">
        <f t="shared" si="0"/>
        <v>0</v>
      </c>
      <c r="V10" s="47">
        <f t="shared" si="0"/>
        <v>0</v>
      </c>
      <c r="W10" s="19">
        <f t="shared" si="0"/>
        <v>0</v>
      </c>
      <c r="X10" s="47">
        <f t="shared" si="0"/>
        <v>0</v>
      </c>
      <c r="Y10" s="19">
        <f t="shared" si="0"/>
        <v>0</v>
      </c>
      <c r="Z10" s="47">
        <f t="shared" si="0"/>
        <v>0</v>
      </c>
      <c r="AA10" s="19">
        <f t="shared" si="0"/>
        <v>0</v>
      </c>
      <c r="AB10" s="47">
        <f t="shared" si="0"/>
        <v>0</v>
      </c>
      <c r="AC10" s="19">
        <f t="shared" si="0"/>
        <v>0</v>
      </c>
      <c r="AD10" s="47">
        <f t="shared" si="0"/>
        <v>0</v>
      </c>
      <c r="AE10" s="19">
        <f t="shared" si="0"/>
        <v>0</v>
      </c>
      <c r="AF10" s="2"/>
      <c r="AG10" s="2" t="s">
        <v>42</v>
      </c>
      <c r="AH10" s="2"/>
      <c r="AI10" s="2"/>
      <c r="AJ10" s="2"/>
      <c r="AK10" s="13"/>
      <c r="AL10" s="8" cm="1">
        <f t="array" ref="AL10">SUMPRODUCT((C$5:AE$5=1)*(C10:AE10))</f>
        <v>0</v>
      </c>
      <c r="AM10" s="16"/>
      <c r="AN10" s="23">
        <v>55</v>
      </c>
      <c r="AO10" s="10">
        <v>12</v>
      </c>
      <c r="AP10" s="27"/>
      <c r="AQ10" s="24">
        <f>CEILING(AL10/AN10,1)</f>
        <v>0</v>
      </c>
      <c r="AR10" s="18">
        <f>AQ10*64-AL10</f>
        <v>0</v>
      </c>
      <c r="AS10" s="2"/>
      <c r="AT10" s="2"/>
      <c r="AU10" s="55"/>
      <c r="AV10" s="55"/>
      <c r="AW10" s="55"/>
      <c r="AX10" s="55"/>
      <c r="AY10" s="25"/>
    </row>
    <row r="11" spans="1:51" x14ac:dyDescent="0.25">
      <c r="A11" s="17"/>
      <c r="B11" s="6" t="s">
        <v>0</v>
      </c>
      <c r="C11" s="20">
        <f>C9*C$6</f>
        <v>0</v>
      </c>
      <c r="D11" s="21">
        <f>D9*D$6</f>
        <v>0</v>
      </c>
      <c r="E11" s="20">
        <f t="shared" ref="E11:F11" si="1">E9*E$6</f>
        <v>0</v>
      </c>
      <c r="F11" s="21">
        <f t="shared" si="1"/>
        <v>0</v>
      </c>
      <c r="G11" s="20">
        <f t="shared" ref="G11:AE11" si="2">G9*G$6</f>
        <v>0</v>
      </c>
      <c r="H11" s="21">
        <f t="shared" si="2"/>
        <v>0</v>
      </c>
      <c r="I11" s="20">
        <f t="shared" si="2"/>
        <v>0</v>
      </c>
      <c r="J11" s="21">
        <f t="shared" si="2"/>
        <v>0</v>
      </c>
      <c r="K11" s="20">
        <f t="shared" si="2"/>
        <v>0</v>
      </c>
      <c r="L11" s="21">
        <f t="shared" si="2"/>
        <v>0</v>
      </c>
      <c r="M11" s="20">
        <f t="shared" si="2"/>
        <v>0</v>
      </c>
      <c r="N11" s="21">
        <f t="shared" si="2"/>
        <v>0</v>
      </c>
      <c r="O11" s="20">
        <f t="shared" si="2"/>
        <v>0</v>
      </c>
      <c r="P11" s="21">
        <f t="shared" si="2"/>
        <v>0</v>
      </c>
      <c r="Q11" s="20">
        <f t="shared" si="2"/>
        <v>0</v>
      </c>
      <c r="R11" s="21">
        <f t="shared" si="2"/>
        <v>0</v>
      </c>
      <c r="S11" s="20">
        <f t="shared" si="2"/>
        <v>0</v>
      </c>
      <c r="T11" s="21">
        <f t="shared" si="2"/>
        <v>0</v>
      </c>
      <c r="U11" s="20">
        <f t="shared" si="2"/>
        <v>0</v>
      </c>
      <c r="V11" s="21">
        <f t="shared" si="2"/>
        <v>0</v>
      </c>
      <c r="W11" s="20">
        <f t="shared" si="2"/>
        <v>0</v>
      </c>
      <c r="X11" s="21">
        <f t="shared" si="2"/>
        <v>0</v>
      </c>
      <c r="Y11" s="20">
        <f t="shared" si="2"/>
        <v>0</v>
      </c>
      <c r="Z11" s="21">
        <f t="shared" si="2"/>
        <v>0</v>
      </c>
      <c r="AA11" s="20">
        <f t="shared" si="2"/>
        <v>0</v>
      </c>
      <c r="AB11" s="21">
        <f t="shared" si="2"/>
        <v>0</v>
      </c>
      <c r="AC11" s="20">
        <f t="shared" si="2"/>
        <v>0</v>
      </c>
      <c r="AD11" s="21">
        <f t="shared" si="2"/>
        <v>0</v>
      </c>
      <c r="AE11" s="20">
        <f t="shared" si="2"/>
        <v>0</v>
      </c>
      <c r="AF11" s="2"/>
      <c r="AG11" s="2"/>
      <c r="AH11" s="2"/>
      <c r="AI11" s="2"/>
      <c r="AJ11" s="2"/>
      <c r="AK11" s="13"/>
      <c r="AL11" s="9" cm="1">
        <f t="array" ref="AL11">SUMPRODUCT((C$5:AE$5=1)*(C11:AE11))</f>
        <v>0</v>
      </c>
      <c r="AM11" s="16"/>
      <c r="AN11" s="23">
        <v>215</v>
      </c>
      <c r="AO11" s="10"/>
      <c r="AP11" s="27"/>
      <c r="AQ11" s="24">
        <f>CEILING(AL11/AN11,1)</f>
        <v>0</v>
      </c>
      <c r="AR11" s="18">
        <f>(AQ11*AN11)-AL11</f>
        <v>0</v>
      </c>
      <c r="AS11" s="2"/>
      <c r="AT11" s="2"/>
      <c r="AU11" s="55"/>
      <c r="AV11" s="55"/>
      <c r="AW11" s="55"/>
      <c r="AX11" s="55"/>
      <c r="AY11" s="25"/>
    </row>
    <row r="12" spans="1:51" x14ac:dyDescent="0.25">
      <c r="A12" s="17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8"/>
      <c r="AQ12" s="2"/>
      <c r="AR12" s="2"/>
      <c r="AS12" s="2"/>
      <c r="AT12" s="2"/>
      <c r="AU12" s="2"/>
      <c r="AV12" s="2"/>
      <c r="AW12" s="25"/>
      <c r="AX12" s="25"/>
      <c r="AY12" s="25"/>
    </row>
    <row r="13" spans="1:51" x14ac:dyDescent="0.25">
      <c r="A13" s="38" t="s">
        <v>21</v>
      </c>
      <c r="B13" s="3" t="s">
        <v>20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"/>
      <c r="AG13" s="29">
        <v>0</v>
      </c>
      <c r="AH13" s="30">
        <v>0</v>
      </c>
      <c r="AI13" s="31">
        <v>0</v>
      </c>
      <c r="AJ13" s="32">
        <f>SUM(AG13:AI15)</f>
        <v>0</v>
      </c>
      <c r="AK13" s="7"/>
      <c r="AL13" s="2"/>
      <c r="AM13" s="2"/>
      <c r="AN13" s="2"/>
      <c r="AO13" s="2"/>
      <c r="AP13" s="12"/>
      <c r="AQ13" s="2"/>
      <c r="AR13" s="2"/>
      <c r="AS13" s="2"/>
      <c r="AT13" s="2"/>
      <c r="AU13" s="2"/>
      <c r="AV13" s="2"/>
      <c r="AW13" s="25"/>
      <c r="AX13" s="25"/>
      <c r="AY13" s="25"/>
    </row>
    <row r="14" spans="1:51" x14ac:dyDescent="0.25">
      <c r="A14" s="17"/>
      <c r="B14" s="5" t="s">
        <v>19</v>
      </c>
      <c r="C14" s="19">
        <f>C13*C$7</f>
        <v>0</v>
      </c>
      <c r="D14" s="47">
        <f t="shared" ref="D14" si="3">D13*D$7</f>
        <v>0</v>
      </c>
      <c r="E14" s="19">
        <f t="shared" ref="E14" si="4">E13*E$7</f>
        <v>0</v>
      </c>
      <c r="F14" s="47">
        <f t="shared" ref="F14" si="5">F13*F$7</f>
        <v>0</v>
      </c>
      <c r="G14" s="19">
        <f t="shared" ref="G14" si="6">G13*G$7</f>
        <v>0</v>
      </c>
      <c r="H14" s="47">
        <f t="shared" ref="H14" si="7">H13*H$7</f>
        <v>0</v>
      </c>
      <c r="I14" s="19">
        <f t="shared" ref="I14" si="8">I13*I$7</f>
        <v>0</v>
      </c>
      <c r="J14" s="47">
        <f t="shared" ref="J14" si="9">J13*J$7</f>
        <v>0</v>
      </c>
      <c r="K14" s="19">
        <f t="shared" ref="K14" si="10">K13*K$7</f>
        <v>0</v>
      </c>
      <c r="L14" s="47">
        <f t="shared" ref="L14" si="11">L13*L$7</f>
        <v>0</v>
      </c>
      <c r="M14" s="19">
        <f t="shared" ref="M14" si="12">M13*M$7</f>
        <v>0</v>
      </c>
      <c r="N14" s="47">
        <f t="shared" ref="N14" si="13">N13*N$7</f>
        <v>0</v>
      </c>
      <c r="O14" s="19">
        <f t="shared" ref="O14" si="14">O13*O$7</f>
        <v>0</v>
      </c>
      <c r="P14" s="47">
        <f t="shared" ref="P14" si="15">P13*P$7</f>
        <v>0</v>
      </c>
      <c r="Q14" s="19">
        <f t="shared" ref="Q14" si="16">Q13*Q$7</f>
        <v>0</v>
      </c>
      <c r="R14" s="47">
        <f t="shared" ref="R14" si="17">R13*R$7</f>
        <v>0</v>
      </c>
      <c r="S14" s="19">
        <f t="shared" ref="S14" si="18">S13*S$7</f>
        <v>0</v>
      </c>
      <c r="T14" s="47">
        <f t="shared" ref="T14" si="19">T13*T$7</f>
        <v>0</v>
      </c>
      <c r="U14" s="19">
        <f t="shared" ref="U14" si="20">U13*U$7</f>
        <v>0</v>
      </c>
      <c r="V14" s="47">
        <f t="shared" ref="V14" si="21">V13*V$7</f>
        <v>0</v>
      </c>
      <c r="W14" s="19">
        <f t="shared" ref="W14" si="22">W13*W$7</f>
        <v>0</v>
      </c>
      <c r="X14" s="47">
        <f t="shared" ref="X14" si="23">X13*X$7</f>
        <v>0</v>
      </c>
      <c r="Y14" s="19">
        <f t="shared" ref="Y14" si="24">Y13*Y$7</f>
        <v>0</v>
      </c>
      <c r="Z14" s="47">
        <f t="shared" ref="Z14" si="25">Z13*Z$7</f>
        <v>0</v>
      </c>
      <c r="AA14" s="19">
        <f t="shared" ref="AA14" si="26">AA13*AA$7</f>
        <v>0</v>
      </c>
      <c r="AB14" s="47">
        <f t="shared" ref="AB14" si="27">AB13*AB$7</f>
        <v>0</v>
      </c>
      <c r="AC14" s="19">
        <f t="shared" ref="AC14" si="28">AC13*AC$7</f>
        <v>0</v>
      </c>
      <c r="AD14" s="47">
        <f t="shared" ref="AD14" si="29">AD13*AD$7</f>
        <v>0</v>
      </c>
      <c r="AE14" s="19">
        <f t="shared" ref="AE14" si="30">AE13*AE$7</f>
        <v>0</v>
      </c>
      <c r="AF14" s="2"/>
      <c r="AG14" s="2" t="s">
        <v>42</v>
      </c>
      <c r="AH14" s="2"/>
      <c r="AI14" s="2"/>
      <c r="AJ14" s="2"/>
      <c r="AK14" s="13"/>
      <c r="AL14" s="8" cm="1">
        <f t="array" ref="AL14">SUMPRODUCT((C$5:AE$5=1)*(C14:AE14))</f>
        <v>0</v>
      </c>
      <c r="AM14" s="16"/>
      <c r="AN14" s="23">
        <v>55</v>
      </c>
      <c r="AO14" s="10">
        <v>12</v>
      </c>
      <c r="AP14" s="27"/>
      <c r="AQ14" s="24">
        <f>CEILING(AL14/AN14,1)</f>
        <v>0</v>
      </c>
      <c r="AR14" s="18">
        <f>AQ14*64-AL14</f>
        <v>0</v>
      </c>
      <c r="AS14" s="2"/>
      <c r="AT14" s="2"/>
      <c r="AU14" s="55"/>
      <c r="AV14" s="55"/>
      <c r="AW14" s="55"/>
      <c r="AX14" s="55"/>
      <c r="AY14" s="25"/>
    </row>
    <row r="15" spans="1:51" x14ac:dyDescent="0.25">
      <c r="A15" s="17"/>
      <c r="B15" s="6" t="s">
        <v>0</v>
      </c>
      <c r="C15" s="20">
        <f>C13*C$6</f>
        <v>0</v>
      </c>
      <c r="D15" s="21">
        <f>D13*D$6</f>
        <v>0</v>
      </c>
      <c r="E15" s="20">
        <f t="shared" ref="E15:AE15" si="31">E13*E$6</f>
        <v>0</v>
      </c>
      <c r="F15" s="21">
        <f t="shared" si="31"/>
        <v>0</v>
      </c>
      <c r="G15" s="20">
        <f t="shared" si="31"/>
        <v>0</v>
      </c>
      <c r="H15" s="21">
        <f t="shared" si="31"/>
        <v>0</v>
      </c>
      <c r="I15" s="20">
        <f t="shared" si="31"/>
        <v>0</v>
      </c>
      <c r="J15" s="21">
        <f t="shared" si="31"/>
        <v>0</v>
      </c>
      <c r="K15" s="20">
        <f t="shared" si="31"/>
        <v>0</v>
      </c>
      <c r="L15" s="21">
        <f t="shared" si="31"/>
        <v>0</v>
      </c>
      <c r="M15" s="20">
        <f t="shared" si="31"/>
        <v>0</v>
      </c>
      <c r="N15" s="21">
        <f t="shared" si="31"/>
        <v>0</v>
      </c>
      <c r="O15" s="20">
        <f t="shared" si="31"/>
        <v>0</v>
      </c>
      <c r="P15" s="21">
        <f t="shared" si="31"/>
        <v>0</v>
      </c>
      <c r="Q15" s="20">
        <f t="shared" si="31"/>
        <v>0</v>
      </c>
      <c r="R15" s="21">
        <f t="shared" si="31"/>
        <v>0</v>
      </c>
      <c r="S15" s="20">
        <f t="shared" si="31"/>
        <v>0</v>
      </c>
      <c r="T15" s="21">
        <f t="shared" si="31"/>
        <v>0</v>
      </c>
      <c r="U15" s="20">
        <f t="shared" si="31"/>
        <v>0</v>
      </c>
      <c r="V15" s="21">
        <f t="shared" si="31"/>
        <v>0</v>
      </c>
      <c r="W15" s="20">
        <f t="shared" si="31"/>
        <v>0</v>
      </c>
      <c r="X15" s="21">
        <f t="shared" si="31"/>
        <v>0</v>
      </c>
      <c r="Y15" s="20">
        <f t="shared" si="31"/>
        <v>0</v>
      </c>
      <c r="Z15" s="21">
        <f t="shared" si="31"/>
        <v>0</v>
      </c>
      <c r="AA15" s="20">
        <f t="shared" si="31"/>
        <v>0</v>
      </c>
      <c r="AB15" s="21">
        <f t="shared" si="31"/>
        <v>0</v>
      </c>
      <c r="AC15" s="20">
        <f t="shared" si="31"/>
        <v>0</v>
      </c>
      <c r="AD15" s="21">
        <f t="shared" si="31"/>
        <v>0</v>
      </c>
      <c r="AE15" s="20">
        <f t="shared" si="31"/>
        <v>0</v>
      </c>
      <c r="AF15" s="2"/>
      <c r="AG15" s="2"/>
      <c r="AH15" s="2"/>
      <c r="AI15" s="2"/>
      <c r="AJ15" s="2"/>
      <c r="AK15" s="13"/>
      <c r="AL15" s="9" cm="1">
        <f t="array" ref="AL15">SUMPRODUCT((C$5:AE$5=1)*(C15:AE15))</f>
        <v>0</v>
      </c>
      <c r="AM15" s="16"/>
      <c r="AN15" s="23">
        <v>215</v>
      </c>
      <c r="AO15" s="10"/>
      <c r="AP15" s="27"/>
      <c r="AQ15" s="24">
        <f>CEILING(AL15/AN15,1)</f>
        <v>0</v>
      </c>
      <c r="AR15" s="18">
        <f>(AQ15*AN15)-AL15</f>
        <v>0</v>
      </c>
      <c r="AS15" s="2"/>
      <c r="AT15" s="2"/>
      <c r="AU15" s="55"/>
      <c r="AV15" s="55"/>
      <c r="AW15" s="55"/>
      <c r="AX15" s="55"/>
      <c r="AY15" s="25"/>
    </row>
    <row r="16" spans="1:51" x14ac:dyDescent="0.25">
      <c r="A16" s="1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8"/>
      <c r="AQ16" s="2"/>
      <c r="AR16" s="2"/>
      <c r="AS16" s="2"/>
      <c r="AT16" s="2"/>
      <c r="AU16" s="2"/>
      <c r="AV16" s="2"/>
      <c r="AW16" s="25"/>
      <c r="AX16" s="25"/>
      <c r="AY16" s="25"/>
    </row>
    <row r="17" spans="1:51" x14ac:dyDescent="0.25">
      <c r="A17" s="38" t="s">
        <v>21</v>
      </c>
      <c r="B17" s="3" t="s">
        <v>20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"/>
      <c r="AG17" s="29">
        <v>0</v>
      </c>
      <c r="AH17" s="30">
        <v>0</v>
      </c>
      <c r="AI17" s="31">
        <v>0</v>
      </c>
      <c r="AJ17" s="32">
        <f>SUM(AG17:AI19)</f>
        <v>0</v>
      </c>
      <c r="AK17" s="7"/>
      <c r="AL17" s="2"/>
      <c r="AM17" s="2"/>
      <c r="AN17" s="2"/>
      <c r="AO17" s="2"/>
      <c r="AP17" s="12"/>
      <c r="AQ17" s="2"/>
      <c r="AR17" s="2"/>
      <c r="AS17" s="2"/>
      <c r="AT17" s="2"/>
      <c r="AU17" s="2"/>
      <c r="AV17" s="2"/>
      <c r="AW17" s="25"/>
      <c r="AX17" s="25"/>
      <c r="AY17" s="25"/>
    </row>
    <row r="18" spans="1:51" x14ac:dyDescent="0.25">
      <c r="A18" s="17"/>
      <c r="B18" s="5" t="s">
        <v>19</v>
      </c>
      <c r="C18" s="19">
        <f>C17*C$7</f>
        <v>0</v>
      </c>
      <c r="D18" s="47">
        <f t="shared" ref="D18" si="32">D17*D$7</f>
        <v>0</v>
      </c>
      <c r="E18" s="19">
        <f t="shared" ref="E18" si="33">E17*E$7</f>
        <v>0</v>
      </c>
      <c r="F18" s="47">
        <f t="shared" ref="F18" si="34">F17*F$7</f>
        <v>0</v>
      </c>
      <c r="G18" s="19">
        <f t="shared" ref="G18" si="35">G17*G$7</f>
        <v>0</v>
      </c>
      <c r="H18" s="47">
        <f t="shared" ref="H18" si="36">H17*H$7</f>
        <v>0</v>
      </c>
      <c r="I18" s="19">
        <f t="shared" ref="I18" si="37">I17*I$7</f>
        <v>0</v>
      </c>
      <c r="J18" s="47">
        <f t="shared" ref="J18" si="38">J17*J$7</f>
        <v>0</v>
      </c>
      <c r="K18" s="19">
        <f t="shared" ref="K18" si="39">K17*K$7</f>
        <v>0</v>
      </c>
      <c r="L18" s="47">
        <f t="shared" ref="L18" si="40">L17*L$7</f>
        <v>0</v>
      </c>
      <c r="M18" s="19">
        <f t="shared" ref="M18" si="41">M17*M$7</f>
        <v>0</v>
      </c>
      <c r="N18" s="47">
        <f t="shared" ref="N18" si="42">N17*N$7</f>
        <v>0</v>
      </c>
      <c r="O18" s="19">
        <f t="shared" ref="O18" si="43">O17*O$7</f>
        <v>0</v>
      </c>
      <c r="P18" s="47">
        <f t="shared" ref="P18" si="44">P17*P$7</f>
        <v>0</v>
      </c>
      <c r="Q18" s="19">
        <f t="shared" ref="Q18" si="45">Q17*Q$7</f>
        <v>0</v>
      </c>
      <c r="R18" s="47">
        <f t="shared" ref="R18" si="46">R17*R$7</f>
        <v>0</v>
      </c>
      <c r="S18" s="19">
        <f t="shared" ref="S18" si="47">S17*S$7</f>
        <v>0</v>
      </c>
      <c r="T18" s="47">
        <f t="shared" ref="T18" si="48">T17*T$7</f>
        <v>0</v>
      </c>
      <c r="U18" s="19">
        <f t="shared" ref="U18" si="49">U17*U$7</f>
        <v>0</v>
      </c>
      <c r="V18" s="47">
        <f t="shared" ref="V18" si="50">V17*V$7</f>
        <v>0</v>
      </c>
      <c r="W18" s="19">
        <f t="shared" ref="W18" si="51">W17*W$7</f>
        <v>0</v>
      </c>
      <c r="X18" s="47">
        <f t="shared" ref="X18" si="52">X17*X$7</f>
        <v>0</v>
      </c>
      <c r="Y18" s="19">
        <f t="shared" ref="Y18" si="53">Y17*Y$7</f>
        <v>0</v>
      </c>
      <c r="Z18" s="47">
        <f t="shared" ref="Z18" si="54">Z17*Z$7</f>
        <v>0</v>
      </c>
      <c r="AA18" s="19">
        <f t="shared" ref="AA18" si="55">AA17*AA$7</f>
        <v>0</v>
      </c>
      <c r="AB18" s="47">
        <f t="shared" ref="AB18" si="56">AB17*AB$7</f>
        <v>0</v>
      </c>
      <c r="AC18" s="19">
        <f t="shared" ref="AC18" si="57">AC17*AC$7</f>
        <v>0</v>
      </c>
      <c r="AD18" s="47">
        <f t="shared" ref="AD18" si="58">AD17*AD$7</f>
        <v>0</v>
      </c>
      <c r="AE18" s="19">
        <f t="shared" ref="AE18" si="59">AE17*AE$7</f>
        <v>0</v>
      </c>
      <c r="AF18" s="2"/>
      <c r="AG18" s="2" t="s">
        <v>42</v>
      </c>
      <c r="AH18" s="2"/>
      <c r="AI18" s="2"/>
      <c r="AJ18" s="2"/>
      <c r="AK18" s="13"/>
      <c r="AL18" s="8" cm="1">
        <f t="array" ref="AL18">SUMPRODUCT((C$5:AE$5=1)*(C18:AE18))</f>
        <v>0</v>
      </c>
      <c r="AM18" s="16"/>
      <c r="AN18" s="23">
        <v>55</v>
      </c>
      <c r="AO18" s="10">
        <v>12</v>
      </c>
      <c r="AP18" s="27"/>
      <c r="AQ18" s="24">
        <f>CEILING(AL18/AN18,1)</f>
        <v>0</v>
      </c>
      <c r="AR18" s="18">
        <f>AQ18*64-AL18</f>
        <v>0</v>
      </c>
      <c r="AS18" s="2"/>
      <c r="AT18" s="2"/>
      <c r="AU18" s="55"/>
      <c r="AV18" s="55"/>
      <c r="AW18" s="55"/>
      <c r="AX18" s="55"/>
      <c r="AY18" s="25"/>
    </row>
    <row r="19" spans="1:51" x14ac:dyDescent="0.25">
      <c r="A19" s="17"/>
      <c r="B19" s="6" t="s">
        <v>0</v>
      </c>
      <c r="C19" s="20">
        <f>C17*C$6</f>
        <v>0</v>
      </c>
      <c r="D19" s="21">
        <f>D17*D$6</f>
        <v>0</v>
      </c>
      <c r="E19" s="20">
        <f t="shared" ref="E19:AE19" si="60">E17*E$6</f>
        <v>0</v>
      </c>
      <c r="F19" s="21">
        <f t="shared" si="60"/>
        <v>0</v>
      </c>
      <c r="G19" s="20">
        <f t="shared" si="60"/>
        <v>0</v>
      </c>
      <c r="H19" s="21">
        <f t="shared" si="60"/>
        <v>0</v>
      </c>
      <c r="I19" s="20">
        <f t="shared" si="60"/>
        <v>0</v>
      </c>
      <c r="J19" s="21">
        <f t="shared" si="60"/>
        <v>0</v>
      </c>
      <c r="K19" s="20">
        <f t="shared" si="60"/>
        <v>0</v>
      </c>
      <c r="L19" s="21">
        <f t="shared" si="60"/>
        <v>0</v>
      </c>
      <c r="M19" s="20">
        <f t="shared" si="60"/>
        <v>0</v>
      </c>
      <c r="N19" s="21">
        <f t="shared" si="60"/>
        <v>0</v>
      </c>
      <c r="O19" s="20">
        <f t="shared" si="60"/>
        <v>0</v>
      </c>
      <c r="P19" s="21">
        <f t="shared" si="60"/>
        <v>0</v>
      </c>
      <c r="Q19" s="20">
        <f t="shared" si="60"/>
        <v>0</v>
      </c>
      <c r="R19" s="21">
        <f t="shared" si="60"/>
        <v>0</v>
      </c>
      <c r="S19" s="20">
        <f t="shared" si="60"/>
        <v>0</v>
      </c>
      <c r="T19" s="21">
        <f t="shared" si="60"/>
        <v>0</v>
      </c>
      <c r="U19" s="20">
        <f t="shared" si="60"/>
        <v>0</v>
      </c>
      <c r="V19" s="21">
        <f t="shared" si="60"/>
        <v>0</v>
      </c>
      <c r="W19" s="20">
        <f t="shared" si="60"/>
        <v>0</v>
      </c>
      <c r="X19" s="21">
        <f t="shared" si="60"/>
        <v>0</v>
      </c>
      <c r="Y19" s="20">
        <f t="shared" si="60"/>
        <v>0</v>
      </c>
      <c r="Z19" s="21">
        <f t="shared" si="60"/>
        <v>0</v>
      </c>
      <c r="AA19" s="20">
        <f t="shared" si="60"/>
        <v>0</v>
      </c>
      <c r="AB19" s="21">
        <f t="shared" si="60"/>
        <v>0</v>
      </c>
      <c r="AC19" s="20">
        <f t="shared" si="60"/>
        <v>0</v>
      </c>
      <c r="AD19" s="21">
        <f t="shared" si="60"/>
        <v>0</v>
      </c>
      <c r="AE19" s="20">
        <f t="shared" si="60"/>
        <v>0</v>
      </c>
      <c r="AF19" s="2"/>
      <c r="AG19" s="2"/>
      <c r="AH19" s="2"/>
      <c r="AI19" s="2"/>
      <c r="AJ19" s="2"/>
      <c r="AK19" s="13"/>
      <c r="AL19" s="9" cm="1">
        <f t="array" ref="AL19">SUMPRODUCT((C$5:AE$5=1)*(C19:AE19))</f>
        <v>0</v>
      </c>
      <c r="AM19" s="16"/>
      <c r="AN19" s="23">
        <v>215</v>
      </c>
      <c r="AO19" s="10"/>
      <c r="AP19" s="27"/>
      <c r="AQ19" s="24">
        <f>CEILING(AL19/AN19,1)</f>
        <v>0</v>
      </c>
      <c r="AR19" s="18">
        <f>(AQ19*AN19)-AL19</f>
        <v>0</v>
      </c>
      <c r="AS19" s="2"/>
      <c r="AT19" s="2"/>
      <c r="AU19" s="55"/>
      <c r="AV19" s="55"/>
      <c r="AW19" s="55"/>
      <c r="AX19" s="55"/>
      <c r="AY19" s="25"/>
    </row>
    <row r="20" spans="1:51" x14ac:dyDescent="0.25">
      <c r="A20" s="1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8"/>
      <c r="AQ20" s="2"/>
      <c r="AR20" s="2"/>
      <c r="AS20" s="2"/>
      <c r="AT20" s="2"/>
      <c r="AU20" s="2"/>
      <c r="AV20" s="2"/>
      <c r="AW20" s="25"/>
      <c r="AX20" s="25"/>
      <c r="AY20" s="25"/>
    </row>
    <row r="21" spans="1:51" x14ac:dyDescent="0.25">
      <c r="A21" s="38" t="s">
        <v>21</v>
      </c>
      <c r="B21" s="3" t="s">
        <v>20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"/>
      <c r="AG21" s="29">
        <v>0</v>
      </c>
      <c r="AH21" s="30">
        <v>0</v>
      </c>
      <c r="AI21" s="31">
        <v>0</v>
      </c>
      <c r="AJ21" s="32">
        <f>SUM(AG21:AI23)</f>
        <v>0</v>
      </c>
      <c r="AK21" s="7"/>
      <c r="AL21" s="2"/>
      <c r="AM21" s="2"/>
      <c r="AN21" s="2"/>
      <c r="AO21" s="2"/>
      <c r="AP21" s="12"/>
      <c r="AQ21" s="2"/>
      <c r="AR21" s="2"/>
      <c r="AS21" s="2"/>
      <c r="AT21" s="2"/>
      <c r="AU21" s="2"/>
      <c r="AV21" s="2"/>
      <c r="AW21" s="25"/>
      <c r="AX21" s="25"/>
      <c r="AY21" s="25"/>
    </row>
    <row r="22" spans="1:51" x14ac:dyDescent="0.25">
      <c r="A22" s="17"/>
      <c r="B22" s="5" t="s">
        <v>19</v>
      </c>
      <c r="C22" s="19">
        <f>C21*C$7</f>
        <v>0</v>
      </c>
      <c r="D22" s="47">
        <f t="shared" ref="D22" si="61">D21*D$7</f>
        <v>0</v>
      </c>
      <c r="E22" s="19">
        <f t="shared" ref="E22" si="62">E21*E$7</f>
        <v>0</v>
      </c>
      <c r="F22" s="47">
        <f t="shared" ref="F22" si="63">F21*F$7</f>
        <v>0</v>
      </c>
      <c r="G22" s="19">
        <f t="shared" ref="G22" si="64">G21*G$7</f>
        <v>0</v>
      </c>
      <c r="H22" s="47">
        <f t="shared" ref="H22" si="65">H21*H$7</f>
        <v>0</v>
      </c>
      <c r="I22" s="19">
        <f t="shared" ref="I22" si="66">I21*I$7</f>
        <v>0</v>
      </c>
      <c r="J22" s="47">
        <f t="shared" ref="J22" si="67">J21*J$7</f>
        <v>0</v>
      </c>
      <c r="K22" s="19">
        <f t="shared" ref="K22" si="68">K21*K$7</f>
        <v>0</v>
      </c>
      <c r="L22" s="47">
        <f t="shared" ref="L22" si="69">L21*L$7</f>
        <v>0</v>
      </c>
      <c r="M22" s="19">
        <f t="shared" ref="M22" si="70">M21*M$7</f>
        <v>0</v>
      </c>
      <c r="N22" s="47">
        <f t="shared" ref="N22" si="71">N21*N$7</f>
        <v>0</v>
      </c>
      <c r="O22" s="19">
        <f t="shared" ref="O22" si="72">O21*O$7</f>
        <v>0</v>
      </c>
      <c r="P22" s="47">
        <f t="shared" ref="P22" si="73">P21*P$7</f>
        <v>0</v>
      </c>
      <c r="Q22" s="19">
        <f t="shared" ref="Q22" si="74">Q21*Q$7</f>
        <v>0</v>
      </c>
      <c r="R22" s="47">
        <f t="shared" ref="R22" si="75">R21*R$7</f>
        <v>0</v>
      </c>
      <c r="S22" s="19">
        <f t="shared" ref="S22" si="76">S21*S$7</f>
        <v>0</v>
      </c>
      <c r="T22" s="47">
        <f t="shared" ref="T22" si="77">T21*T$7</f>
        <v>0</v>
      </c>
      <c r="U22" s="19">
        <f t="shared" ref="U22" si="78">U21*U$7</f>
        <v>0</v>
      </c>
      <c r="V22" s="47">
        <f t="shared" ref="V22" si="79">V21*V$7</f>
        <v>0</v>
      </c>
      <c r="W22" s="19">
        <f t="shared" ref="W22" si="80">W21*W$7</f>
        <v>0</v>
      </c>
      <c r="X22" s="47">
        <f t="shared" ref="X22" si="81">X21*X$7</f>
        <v>0</v>
      </c>
      <c r="Y22" s="19">
        <f t="shared" ref="Y22" si="82">Y21*Y$7</f>
        <v>0</v>
      </c>
      <c r="Z22" s="47">
        <f t="shared" ref="Z22" si="83">Z21*Z$7</f>
        <v>0</v>
      </c>
      <c r="AA22" s="19">
        <f t="shared" ref="AA22" si="84">AA21*AA$7</f>
        <v>0</v>
      </c>
      <c r="AB22" s="47">
        <f t="shared" ref="AB22" si="85">AB21*AB$7</f>
        <v>0</v>
      </c>
      <c r="AC22" s="19">
        <f t="shared" ref="AC22" si="86">AC21*AC$7</f>
        <v>0</v>
      </c>
      <c r="AD22" s="47">
        <f t="shared" ref="AD22" si="87">AD21*AD$7</f>
        <v>0</v>
      </c>
      <c r="AE22" s="19">
        <f t="shared" ref="AE22" si="88">AE21*AE$7</f>
        <v>0</v>
      </c>
      <c r="AF22" s="2"/>
      <c r="AG22" s="2" t="s">
        <v>42</v>
      </c>
      <c r="AH22" s="2"/>
      <c r="AI22" s="2"/>
      <c r="AJ22" s="2"/>
      <c r="AK22" s="13"/>
      <c r="AL22" s="8" cm="1">
        <f t="array" ref="AL22">SUMPRODUCT((C$5:AE$5=1)*(C22:AE22))</f>
        <v>0</v>
      </c>
      <c r="AM22" s="16"/>
      <c r="AN22" s="23">
        <v>55</v>
      </c>
      <c r="AO22" s="10">
        <v>12</v>
      </c>
      <c r="AP22" s="27"/>
      <c r="AQ22" s="24">
        <f>CEILING(AL22/AN22,1)</f>
        <v>0</v>
      </c>
      <c r="AR22" s="18">
        <f>AQ22*64-AL22</f>
        <v>0</v>
      </c>
      <c r="AS22" s="2"/>
      <c r="AT22" s="2"/>
      <c r="AU22" s="55"/>
      <c r="AV22" s="55"/>
      <c r="AW22" s="55"/>
      <c r="AX22" s="55"/>
      <c r="AY22" s="25"/>
    </row>
    <row r="23" spans="1:51" x14ac:dyDescent="0.25">
      <c r="A23" s="17"/>
      <c r="B23" s="6" t="s">
        <v>0</v>
      </c>
      <c r="C23" s="20">
        <f>C21*C$6</f>
        <v>0</v>
      </c>
      <c r="D23" s="21">
        <f>D21*D$6</f>
        <v>0</v>
      </c>
      <c r="E23" s="20">
        <f t="shared" ref="E23:AE23" si="89">E21*E$6</f>
        <v>0</v>
      </c>
      <c r="F23" s="21">
        <f t="shared" si="89"/>
        <v>0</v>
      </c>
      <c r="G23" s="20">
        <f t="shared" si="89"/>
        <v>0</v>
      </c>
      <c r="H23" s="21">
        <f t="shared" si="89"/>
        <v>0</v>
      </c>
      <c r="I23" s="20">
        <f t="shared" si="89"/>
        <v>0</v>
      </c>
      <c r="J23" s="21">
        <f t="shared" si="89"/>
        <v>0</v>
      </c>
      <c r="K23" s="20">
        <f t="shared" si="89"/>
        <v>0</v>
      </c>
      <c r="L23" s="21">
        <f t="shared" si="89"/>
        <v>0</v>
      </c>
      <c r="M23" s="20">
        <f t="shared" si="89"/>
        <v>0</v>
      </c>
      <c r="N23" s="21">
        <f t="shared" si="89"/>
        <v>0</v>
      </c>
      <c r="O23" s="20">
        <f t="shared" si="89"/>
        <v>0</v>
      </c>
      <c r="P23" s="21">
        <f t="shared" si="89"/>
        <v>0</v>
      </c>
      <c r="Q23" s="20">
        <f t="shared" si="89"/>
        <v>0</v>
      </c>
      <c r="R23" s="21">
        <f t="shared" si="89"/>
        <v>0</v>
      </c>
      <c r="S23" s="20">
        <f t="shared" si="89"/>
        <v>0</v>
      </c>
      <c r="T23" s="21">
        <f t="shared" si="89"/>
        <v>0</v>
      </c>
      <c r="U23" s="20">
        <f t="shared" si="89"/>
        <v>0</v>
      </c>
      <c r="V23" s="21">
        <f t="shared" si="89"/>
        <v>0</v>
      </c>
      <c r="W23" s="20">
        <f t="shared" si="89"/>
        <v>0</v>
      </c>
      <c r="X23" s="21">
        <f t="shared" si="89"/>
        <v>0</v>
      </c>
      <c r="Y23" s="20">
        <f t="shared" si="89"/>
        <v>0</v>
      </c>
      <c r="Z23" s="21">
        <f t="shared" si="89"/>
        <v>0</v>
      </c>
      <c r="AA23" s="20">
        <f t="shared" si="89"/>
        <v>0</v>
      </c>
      <c r="AB23" s="21">
        <f t="shared" si="89"/>
        <v>0</v>
      </c>
      <c r="AC23" s="20">
        <f t="shared" si="89"/>
        <v>0</v>
      </c>
      <c r="AD23" s="21">
        <f t="shared" si="89"/>
        <v>0</v>
      </c>
      <c r="AE23" s="20">
        <f t="shared" si="89"/>
        <v>0</v>
      </c>
      <c r="AF23" s="2"/>
      <c r="AG23" s="2"/>
      <c r="AH23" s="2"/>
      <c r="AI23" s="2"/>
      <c r="AJ23" s="2"/>
      <c r="AK23" s="13"/>
      <c r="AL23" s="9" cm="1">
        <f t="array" ref="AL23">SUMPRODUCT((C$5:AE$5=1)*(C23:AE23))</f>
        <v>0</v>
      </c>
      <c r="AM23" s="16"/>
      <c r="AN23" s="23">
        <v>215</v>
      </c>
      <c r="AO23" s="10"/>
      <c r="AP23" s="27"/>
      <c r="AQ23" s="24">
        <f>CEILING(AL23/AN23,1)</f>
        <v>0</v>
      </c>
      <c r="AR23" s="18">
        <f>(AQ23*AN23)-AL23</f>
        <v>0</v>
      </c>
      <c r="AS23" s="2"/>
      <c r="AT23" s="2"/>
      <c r="AU23" s="55"/>
      <c r="AV23" s="55"/>
      <c r="AW23" s="55"/>
      <c r="AX23" s="55"/>
      <c r="AY23" s="25"/>
    </row>
    <row r="24" spans="1:51" x14ac:dyDescent="0.25">
      <c r="A24" s="17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8"/>
      <c r="AQ24" s="2"/>
      <c r="AR24" s="2"/>
      <c r="AS24" s="2"/>
      <c r="AT24" s="2"/>
      <c r="AU24" s="2"/>
      <c r="AV24" s="2"/>
      <c r="AW24" s="25"/>
      <c r="AX24" s="25"/>
      <c r="AY24" s="25"/>
    </row>
    <row r="25" spans="1:51" x14ac:dyDescent="0.25">
      <c r="A25" s="38" t="s">
        <v>21</v>
      </c>
      <c r="B25" s="3" t="s">
        <v>20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"/>
      <c r="AG25" s="29">
        <v>0</v>
      </c>
      <c r="AH25" s="30">
        <v>0</v>
      </c>
      <c r="AI25" s="31">
        <v>0</v>
      </c>
      <c r="AJ25" s="32">
        <f>SUM(AG25:AI27)</f>
        <v>0</v>
      </c>
      <c r="AK25" s="7"/>
      <c r="AL25" s="2"/>
      <c r="AM25" s="2"/>
      <c r="AN25" s="2"/>
      <c r="AO25" s="2"/>
      <c r="AP25" s="12"/>
      <c r="AQ25" s="2"/>
      <c r="AR25" s="2"/>
      <c r="AS25" s="2"/>
      <c r="AT25" s="2"/>
      <c r="AU25" s="2"/>
      <c r="AV25" s="2"/>
      <c r="AW25" s="25"/>
      <c r="AX25" s="25"/>
      <c r="AY25" s="25"/>
    </row>
    <row r="26" spans="1:51" x14ac:dyDescent="0.25">
      <c r="A26" s="17"/>
      <c r="B26" s="5" t="s">
        <v>19</v>
      </c>
      <c r="C26" s="19">
        <f>C25*C$7</f>
        <v>0</v>
      </c>
      <c r="D26" s="47">
        <f t="shared" ref="D26" si="90">D25*D$7</f>
        <v>0</v>
      </c>
      <c r="E26" s="19">
        <f t="shared" ref="E26" si="91">E25*E$7</f>
        <v>0</v>
      </c>
      <c r="F26" s="47">
        <f t="shared" ref="F26" si="92">F25*F$7</f>
        <v>0</v>
      </c>
      <c r="G26" s="19">
        <f t="shared" ref="G26" si="93">G25*G$7</f>
        <v>0</v>
      </c>
      <c r="H26" s="47">
        <f t="shared" ref="H26" si="94">H25*H$7</f>
        <v>0</v>
      </c>
      <c r="I26" s="19">
        <f t="shared" ref="I26" si="95">I25*I$7</f>
        <v>0</v>
      </c>
      <c r="J26" s="47">
        <f t="shared" ref="J26" si="96">J25*J$7</f>
        <v>0</v>
      </c>
      <c r="K26" s="19">
        <f t="shared" ref="K26" si="97">K25*K$7</f>
        <v>0</v>
      </c>
      <c r="L26" s="47">
        <f t="shared" ref="L26" si="98">L25*L$7</f>
        <v>0</v>
      </c>
      <c r="M26" s="19">
        <f t="shared" ref="M26" si="99">M25*M$7</f>
        <v>0</v>
      </c>
      <c r="N26" s="47">
        <f t="shared" ref="N26" si="100">N25*N$7</f>
        <v>0</v>
      </c>
      <c r="O26" s="19">
        <f t="shared" ref="O26" si="101">O25*O$7</f>
        <v>0</v>
      </c>
      <c r="P26" s="47">
        <f t="shared" ref="P26" si="102">P25*P$7</f>
        <v>0</v>
      </c>
      <c r="Q26" s="19">
        <f t="shared" ref="Q26" si="103">Q25*Q$7</f>
        <v>0</v>
      </c>
      <c r="R26" s="47">
        <f t="shared" ref="R26" si="104">R25*R$7</f>
        <v>0</v>
      </c>
      <c r="S26" s="19">
        <f t="shared" ref="S26" si="105">S25*S$7</f>
        <v>0</v>
      </c>
      <c r="T26" s="47">
        <f t="shared" ref="T26" si="106">T25*T$7</f>
        <v>0</v>
      </c>
      <c r="U26" s="19">
        <f t="shared" ref="U26" si="107">U25*U$7</f>
        <v>0</v>
      </c>
      <c r="V26" s="47">
        <f t="shared" ref="V26" si="108">V25*V$7</f>
        <v>0</v>
      </c>
      <c r="W26" s="19">
        <f t="shared" ref="W26" si="109">W25*W$7</f>
        <v>0</v>
      </c>
      <c r="X26" s="47">
        <f t="shared" ref="X26" si="110">X25*X$7</f>
        <v>0</v>
      </c>
      <c r="Y26" s="19">
        <f t="shared" ref="Y26" si="111">Y25*Y$7</f>
        <v>0</v>
      </c>
      <c r="Z26" s="47">
        <f t="shared" ref="Z26" si="112">Z25*Z$7</f>
        <v>0</v>
      </c>
      <c r="AA26" s="19">
        <f t="shared" ref="AA26" si="113">AA25*AA$7</f>
        <v>0</v>
      </c>
      <c r="AB26" s="47">
        <f t="shared" ref="AB26" si="114">AB25*AB$7</f>
        <v>0</v>
      </c>
      <c r="AC26" s="19">
        <f t="shared" ref="AC26" si="115">AC25*AC$7</f>
        <v>0</v>
      </c>
      <c r="AD26" s="47">
        <f t="shared" ref="AD26" si="116">AD25*AD$7</f>
        <v>0</v>
      </c>
      <c r="AE26" s="19">
        <f t="shared" ref="AE26" si="117">AE25*AE$7</f>
        <v>0</v>
      </c>
      <c r="AF26" s="2"/>
      <c r="AG26" s="2" t="s">
        <v>42</v>
      </c>
      <c r="AH26" s="2"/>
      <c r="AI26" s="2"/>
      <c r="AJ26" s="2"/>
      <c r="AK26" s="13"/>
      <c r="AL26" s="8" cm="1">
        <f t="array" ref="AL26">SUMPRODUCT((C$5:AE$5=1)*(C26:AE26))</f>
        <v>0</v>
      </c>
      <c r="AM26" s="16"/>
      <c r="AN26" s="23">
        <v>55</v>
      </c>
      <c r="AO26" s="10">
        <v>12</v>
      </c>
      <c r="AP26" s="27"/>
      <c r="AQ26" s="24">
        <f>CEILING(AL26/AN26,1)</f>
        <v>0</v>
      </c>
      <c r="AR26" s="18">
        <f>AQ26*64-AL26</f>
        <v>0</v>
      </c>
      <c r="AS26" s="2"/>
      <c r="AT26" s="2"/>
      <c r="AU26" s="55"/>
      <c r="AV26" s="55"/>
      <c r="AW26" s="55"/>
      <c r="AX26" s="55"/>
      <c r="AY26" s="25"/>
    </row>
    <row r="27" spans="1:51" x14ac:dyDescent="0.25">
      <c r="A27" s="17"/>
      <c r="B27" s="6" t="s">
        <v>0</v>
      </c>
      <c r="C27" s="20">
        <f>C25*C$6</f>
        <v>0</v>
      </c>
      <c r="D27" s="21">
        <f>D25*D$6</f>
        <v>0</v>
      </c>
      <c r="E27" s="20">
        <f t="shared" ref="E27:AE27" si="118">E25*E$6</f>
        <v>0</v>
      </c>
      <c r="F27" s="21">
        <f t="shared" si="118"/>
        <v>0</v>
      </c>
      <c r="G27" s="20">
        <f t="shared" si="118"/>
        <v>0</v>
      </c>
      <c r="H27" s="21">
        <f t="shared" si="118"/>
        <v>0</v>
      </c>
      <c r="I27" s="20">
        <f t="shared" si="118"/>
        <v>0</v>
      </c>
      <c r="J27" s="21">
        <f t="shared" si="118"/>
        <v>0</v>
      </c>
      <c r="K27" s="20">
        <f t="shared" si="118"/>
        <v>0</v>
      </c>
      <c r="L27" s="21">
        <f t="shared" si="118"/>
        <v>0</v>
      </c>
      <c r="M27" s="20">
        <f t="shared" si="118"/>
        <v>0</v>
      </c>
      <c r="N27" s="21">
        <f t="shared" si="118"/>
        <v>0</v>
      </c>
      <c r="O27" s="20">
        <f t="shared" si="118"/>
        <v>0</v>
      </c>
      <c r="P27" s="21">
        <f t="shared" si="118"/>
        <v>0</v>
      </c>
      <c r="Q27" s="20">
        <f t="shared" si="118"/>
        <v>0</v>
      </c>
      <c r="R27" s="21">
        <f t="shared" si="118"/>
        <v>0</v>
      </c>
      <c r="S27" s="20">
        <f t="shared" si="118"/>
        <v>0</v>
      </c>
      <c r="T27" s="21">
        <f t="shared" si="118"/>
        <v>0</v>
      </c>
      <c r="U27" s="20">
        <f t="shared" si="118"/>
        <v>0</v>
      </c>
      <c r="V27" s="21">
        <f t="shared" si="118"/>
        <v>0</v>
      </c>
      <c r="W27" s="20">
        <f t="shared" si="118"/>
        <v>0</v>
      </c>
      <c r="X27" s="21">
        <f t="shared" si="118"/>
        <v>0</v>
      </c>
      <c r="Y27" s="20">
        <f t="shared" si="118"/>
        <v>0</v>
      </c>
      <c r="Z27" s="21">
        <f t="shared" si="118"/>
        <v>0</v>
      </c>
      <c r="AA27" s="20">
        <f t="shared" si="118"/>
        <v>0</v>
      </c>
      <c r="AB27" s="21">
        <f t="shared" si="118"/>
        <v>0</v>
      </c>
      <c r="AC27" s="20">
        <f t="shared" si="118"/>
        <v>0</v>
      </c>
      <c r="AD27" s="21">
        <f t="shared" si="118"/>
        <v>0</v>
      </c>
      <c r="AE27" s="20">
        <f t="shared" si="118"/>
        <v>0</v>
      </c>
      <c r="AF27" s="2"/>
      <c r="AG27" s="2"/>
      <c r="AH27" s="2"/>
      <c r="AI27" s="2"/>
      <c r="AJ27" s="2"/>
      <c r="AK27" s="13"/>
      <c r="AL27" s="9" cm="1">
        <f t="array" ref="AL27">SUMPRODUCT((C$5:AE$5=1)*(C27:AE27))</f>
        <v>0</v>
      </c>
      <c r="AM27" s="16"/>
      <c r="AN27" s="23">
        <v>215</v>
      </c>
      <c r="AO27" s="10"/>
      <c r="AP27" s="27"/>
      <c r="AQ27" s="24">
        <f>CEILING(AL27/AN27,1)</f>
        <v>0</v>
      </c>
      <c r="AR27" s="18">
        <f>(AQ27*AN27)-AL27</f>
        <v>0</v>
      </c>
      <c r="AS27" s="2"/>
      <c r="AT27" s="2"/>
      <c r="AU27" s="55"/>
      <c r="AV27" s="55"/>
      <c r="AW27" s="55"/>
      <c r="AX27" s="55"/>
      <c r="AY27" s="25"/>
    </row>
    <row r="28" spans="1:51" x14ac:dyDescent="0.25">
      <c r="A28" s="1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8"/>
      <c r="AQ28" s="2"/>
      <c r="AR28" s="2"/>
      <c r="AS28" s="2"/>
      <c r="AT28" s="2"/>
      <c r="AU28" s="2"/>
      <c r="AV28" s="2"/>
      <c r="AW28" s="25"/>
      <c r="AX28" s="25"/>
      <c r="AY28" s="25"/>
    </row>
    <row r="29" spans="1:51" x14ac:dyDescent="0.25">
      <c r="A29" s="38" t="s">
        <v>21</v>
      </c>
      <c r="B29" s="3" t="s">
        <v>20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"/>
      <c r="AG29" s="29">
        <v>0</v>
      </c>
      <c r="AH29" s="30">
        <v>0</v>
      </c>
      <c r="AI29" s="31">
        <v>0</v>
      </c>
      <c r="AJ29" s="32">
        <f>SUM(AG29:AI31)</f>
        <v>0</v>
      </c>
      <c r="AK29" s="7"/>
      <c r="AL29" s="2"/>
      <c r="AM29" s="2"/>
      <c r="AN29" s="2"/>
      <c r="AO29" s="2"/>
      <c r="AP29" s="12"/>
      <c r="AQ29" s="2"/>
      <c r="AR29" s="2"/>
      <c r="AS29" s="2"/>
      <c r="AT29" s="2"/>
      <c r="AU29" s="2"/>
      <c r="AV29" s="2"/>
      <c r="AW29" s="25"/>
      <c r="AX29" s="25"/>
      <c r="AY29" s="25"/>
    </row>
    <row r="30" spans="1:51" x14ac:dyDescent="0.25">
      <c r="A30" s="17"/>
      <c r="B30" s="5" t="s">
        <v>19</v>
      </c>
      <c r="C30" s="19">
        <f>C29*C$7</f>
        <v>0</v>
      </c>
      <c r="D30" s="47">
        <f t="shared" ref="D30" si="119">D29*D$7</f>
        <v>0</v>
      </c>
      <c r="E30" s="19">
        <f t="shared" ref="E30" si="120">E29*E$7</f>
        <v>0</v>
      </c>
      <c r="F30" s="47">
        <f t="shared" ref="F30" si="121">F29*F$7</f>
        <v>0</v>
      </c>
      <c r="G30" s="19">
        <f t="shared" ref="G30" si="122">G29*G$7</f>
        <v>0</v>
      </c>
      <c r="H30" s="47">
        <f t="shared" ref="H30" si="123">H29*H$7</f>
        <v>0</v>
      </c>
      <c r="I30" s="19">
        <f t="shared" ref="I30" si="124">I29*I$7</f>
        <v>0</v>
      </c>
      <c r="J30" s="47">
        <f t="shared" ref="J30" si="125">J29*J$7</f>
        <v>0</v>
      </c>
      <c r="K30" s="19">
        <f t="shared" ref="K30" si="126">K29*K$7</f>
        <v>0</v>
      </c>
      <c r="L30" s="47">
        <f t="shared" ref="L30" si="127">L29*L$7</f>
        <v>0</v>
      </c>
      <c r="M30" s="19">
        <f t="shared" ref="M30" si="128">M29*M$7</f>
        <v>0</v>
      </c>
      <c r="N30" s="47">
        <f t="shared" ref="N30" si="129">N29*N$7</f>
        <v>0</v>
      </c>
      <c r="O30" s="19">
        <f t="shared" ref="O30" si="130">O29*O$7</f>
        <v>0</v>
      </c>
      <c r="P30" s="47">
        <f t="shared" ref="P30" si="131">P29*P$7</f>
        <v>0</v>
      </c>
      <c r="Q30" s="19">
        <f t="shared" ref="Q30" si="132">Q29*Q$7</f>
        <v>0</v>
      </c>
      <c r="R30" s="47">
        <f t="shared" ref="R30" si="133">R29*R$7</f>
        <v>0</v>
      </c>
      <c r="S30" s="19">
        <f t="shared" ref="S30" si="134">S29*S$7</f>
        <v>0</v>
      </c>
      <c r="T30" s="47">
        <f t="shared" ref="T30" si="135">T29*T$7</f>
        <v>0</v>
      </c>
      <c r="U30" s="19">
        <f t="shared" ref="U30" si="136">U29*U$7</f>
        <v>0</v>
      </c>
      <c r="V30" s="47">
        <f t="shared" ref="V30" si="137">V29*V$7</f>
        <v>0</v>
      </c>
      <c r="W30" s="19">
        <f t="shared" ref="W30" si="138">W29*W$7</f>
        <v>0</v>
      </c>
      <c r="X30" s="47">
        <f t="shared" ref="X30" si="139">X29*X$7</f>
        <v>0</v>
      </c>
      <c r="Y30" s="19">
        <f t="shared" ref="Y30" si="140">Y29*Y$7</f>
        <v>0</v>
      </c>
      <c r="Z30" s="47">
        <f t="shared" ref="Z30" si="141">Z29*Z$7</f>
        <v>0</v>
      </c>
      <c r="AA30" s="19">
        <f t="shared" ref="AA30" si="142">AA29*AA$7</f>
        <v>0</v>
      </c>
      <c r="AB30" s="47">
        <f t="shared" ref="AB30" si="143">AB29*AB$7</f>
        <v>0</v>
      </c>
      <c r="AC30" s="19">
        <f t="shared" ref="AC30" si="144">AC29*AC$7</f>
        <v>0</v>
      </c>
      <c r="AD30" s="47">
        <f t="shared" ref="AD30" si="145">AD29*AD$7</f>
        <v>0</v>
      </c>
      <c r="AE30" s="19">
        <f t="shared" ref="AE30" si="146">AE29*AE$7</f>
        <v>0</v>
      </c>
      <c r="AF30" s="2"/>
      <c r="AG30" s="2" t="s">
        <v>42</v>
      </c>
      <c r="AH30" s="2"/>
      <c r="AI30" s="2"/>
      <c r="AJ30" s="2"/>
      <c r="AK30" s="13"/>
      <c r="AL30" s="8" cm="1">
        <f t="array" ref="AL30">SUMPRODUCT((C$5:AE$5=1)*(C30:AE30))</f>
        <v>0</v>
      </c>
      <c r="AM30" s="16"/>
      <c r="AN30" s="23">
        <v>55</v>
      </c>
      <c r="AO30" s="10">
        <v>12</v>
      </c>
      <c r="AP30" s="27"/>
      <c r="AQ30" s="24">
        <f>CEILING(AL30/AN30,1)</f>
        <v>0</v>
      </c>
      <c r="AR30" s="18">
        <f>AQ30*64-AL30</f>
        <v>0</v>
      </c>
      <c r="AS30" s="2"/>
      <c r="AT30" s="2"/>
      <c r="AU30" s="55"/>
      <c r="AV30" s="55"/>
      <c r="AW30" s="55"/>
      <c r="AX30" s="55"/>
      <c r="AY30" s="25"/>
    </row>
    <row r="31" spans="1:51" x14ac:dyDescent="0.25">
      <c r="A31" s="17"/>
      <c r="B31" s="6" t="s">
        <v>0</v>
      </c>
      <c r="C31" s="20">
        <f>C29*C$6</f>
        <v>0</v>
      </c>
      <c r="D31" s="21">
        <f>D29*D$6</f>
        <v>0</v>
      </c>
      <c r="E31" s="20">
        <f t="shared" ref="E31:AE31" si="147">E29*E$6</f>
        <v>0</v>
      </c>
      <c r="F31" s="21">
        <f t="shared" si="147"/>
        <v>0</v>
      </c>
      <c r="G31" s="20">
        <f t="shared" si="147"/>
        <v>0</v>
      </c>
      <c r="H31" s="21">
        <f t="shared" si="147"/>
        <v>0</v>
      </c>
      <c r="I31" s="20">
        <f t="shared" si="147"/>
        <v>0</v>
      </c>
      <c r="J31" s="21">
        <f t="shared" si="147"/>
        <v>0</v>
      </c>
      <c r="K31" s="20">
        <f t="shared" si="147"/>
        <v>0</v>
      </c>
      <c r="L31" s="21">
        <f t="shared" si="147"/>
        <v>0</v>
      </c>
      <c r="M31" s="20">
        <f t="shared" si="147"/>
        <v>0</v>
      </c>
      <c r="N31" s="21">
        <f t="shared" si="147"/>
        <v>0</v>
      </c>
      <c r="O31" s="20">
        <f t="shared" si="147"/>
        <v>0</v>
      </c>
      <c r="P31" s="21">
        <f t="shared" si="147"/>
        <v>0</v>
      </c>
      <c r="Q31" s="20">
        <f t="shared" si="147"/>
        <v>0</v>
      </c>
      <c r="R31" s="21">
        <f t="shared" si="147"/>
        <v>0</v>
      </c>
      <c r="S31" s="20">
        <f t="shared" si="147"/>
        <v>0</v>
      </c>
      <c r="T31" s="21">
        <f t="shared" si="147"/>
        <v>0</v>
      </c>
      <c r="U31" s="20">
        <f t="shared" si="147"/>
        <v>0</v>
      </c>
      <c r="V31" s="21">
        <f t="shared" si="147"/>
        <v>0</v>
      </c>
      <c r="W31" s="20">
        <f t="shared" si="147"/>
        <v>0</v>
      </c>
      <c r="X31" s="21">
        <f t="shared" si="147"/>
        <v>0</v>
      </c>
      <c r="Y31" s="20">
        <f t="shared" si="147"/>
        <v>0</v>
      </c>
      <c r="Z31" s="21">
        <f t="shared" si="147"/>
        <v>0</v>
      </c>
      <c r="AA31" s="20">
        <f t="shared" si="147"/>
        <v>0</v>
      </c>
      <c r="AB31" s="21">
        <f t="shared" si="147"/>
        <v>0</v>
      </c>
      <c r="AC31" s="20">
        <f t="shared" si="147"/>
        <v>0</v>
      </c>
      <c r="AD31" s="21">
        <f t="shared" si="147"/>
        <v>0</v>
      </c>
      <c r="AE31" s="20">
        <f t="shared" si="147"/>
        <v>0</v>
      </c>
      <c r="AF31" s="2"/>
      <c r="AG31" s="2"/>
      <c r="AH31" s="2"/>
      <c r="AI31" s="2"/>
      <c r="AJ31" s="2"/>
      <c r="AK31" s="13"/>
      <c r="AL31" s="9" cm="1">
        <f t="array" ref="AL31">SUMPRODUCT((C$5:AE$5=1)*(C31:AE31))</f>
        <v>0</v>
      </c>
      <c r="AM31" s="16"/>
      <c r="AN31" s="23">
        <v>215</v>
      </c>
      <c r="AO31" s="10"/>
      <c r="AP31" s="27"/>
      <c r="AQ31" s="24">
        <f>CEILING(AL31/AN31,1)</f>
        <v>0</v>
      </c>
      <c r="AR31" s="18">
        <f>(AQ31*AN31)-AL31</f>
        <v>0</v>
      </c>
      <c r="AS31" s="2"/>
      <c r="AT31" s="2"/>
      <c r="AU31" s="55"/>
      <c r="AV31" s="55"/>
      <c r="AW31" s="55"/>
      <c r="AX31" s="55"/>
      <c r="AY31" s="25"/>
    </row>
    <row r="32" spans="1:51" x14ac:dyDescent="0.25">
      <c r="A32" s="17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8"/>
      <c r="AQ32" s="2"/>
      <c r="AR32" s="2"/>
      <c r="AS32" s="2"/>
      <c r="AT32" s="2"/>
      <c r="AU32" s="2"/>
      <c r="AV32" s="2"/>
      <c r="AW32" s="25"/>
      <c r="AX32" s="25"/>
      <c r="AY32" s="25"/>
    </row>
  </sheetData>
  <protectedRanges>
    <protectedRange sqref="AN10:AO10 AN14:AO14 AN18:AO18 AN22:AO22 AN26:AO26 AN30:AO30" name="Invulvakken_2"/>
    <protectedRange sqref="AN11:AO11 AN15:AO15 AN19:AO19 AN23:AO23 AN27:AO27 AN31:AO31" name="Invulvakken_3"/>
  </protectedRanges>
  <mergeCells count="7">
    <mergeCell ref="AU26:AX27"/>
    <mergeCell ref="AU30:AX31"/>
    <mergeCell ref="AU10:AX11"/>
    <mergeCell ref="A1:Z2"/>
    <mergeCell ref="AU14:AX15"/>
    <mergeCell ref="AU18:AX19"/>
    <mergeCell ref="AU22:AX23"/>
  </mergeCells>
  <phoneticPr fontId="13" type="noConversion"/>
  <conditionalFormatting sqref="AO10">
    <cfRule type="cellIs" dxfId="35" priority="210" operator="greaterThan">
      <formula>64</formula>
    </cfRule>
    <cfRule type="cellIs" dxfId="34" priority="209" operator="lessThan">
      <formula>60</formula>
    </cfRule>
    <cfRule type="cellIs" dxfId="33" priority="208" operator="between">
      <formula>60</formula>
      <formula>64</formula>
    </cfRule>
  </conditionalFormatting>
  <conditionalFormatting sqref="AO11">
    <cfRule type="cellIs" dxfId="32" priority="207" operator="greaterThan">
      <formula>250</formula>
    </cfRule>
    <cfRule type="cellIs" dxfId="31" priority="206" operator="lessThan">
      <formula>220</formula>
    </cfRule>
    <cfRule type="cellIs" dxfId="30" priority="205" operator="between">
      <formula>220</formula>
      <formula>250</formula>
    </cfRule>
  </conditionalFormatting>
  <conditionalFormatting sqref="AO14">
    <cfRule type="cellIs" dxfId="29" priority="30" operator="greaterThan">
      <formula>64</formula>
    </cfRule>
    <cfRule type="cellIs" dxfId="28" priority="29" operator="lessThan">
      <formula>60</formula>
    </cfRule>
    <cfRule type="cellIs" dxfId="27" priority="28" operator="between">
      <formula>60</formula>
      <formula>64</formula>
    </cfRule>
  </conditionalFormatting>
  <conditionalFormatting sqref="AO15">
    <cfRule type="cellIs" dxfId="26" priority="27" operator="greaterThan">
      <formula>250</formula>
    </cfRule>
    <cfRule type="cellIs" dxfId="25" priority="26" operator="lessThan">
      <formula>220</formula>
    </cfRule>
    <cfRule type="cellIs" dxfId="24" priority="25" operator="between">
      <formula>220</formula>
      <formula>250</formula>
    </cfRule>
  </conditionalFormatting>
  <conditionalFormatting sqref="AO18">
    <cfRule type="cellIs" dxfId="23" priority="24" operator="greaterThan">
      <formula>64</formula>
    </cfRule>
    <cfRule type="cellIs" dxfId="22" priority="23" operator="lessThan">
      <formula>60</formula>
    </cfRule>
    <cfRule type="cellIs" dxfId="21" priority="22" operator="between">
      <formula>60</formula>
      <formula>64</formula>
    </cfRule>
  </conditionalFormatting>
  <conditionalFormatting sqref="AO19">
    <cfRule type="cellIs" dxfId="20" priority="19" operator="between">
      <formula>220</formula>
      <formula>250</formula>
    </cfRule>
    <cfRule type="cellIs" dxfId="19" priority="20" operator="lessThan">
      <formula>220</formula>
    </cfRule>
    <cfRule type="cellIs" dxfId="18" priority="21" operator="greaterThan">
      <formula>250</formula>
    </cfRule>
  </conditionalFormatting>
  <conditionalFormatting sqref="AO22">
    <cfRule type="cellIs" dxfId="17" priority="18" operator="greaterThan">
      <formula>64</formula>
    </cfRule>
    <cfRule type="cellIs" dxfId="16" priority="17" operator="lessThan">
      <formula>60</formula>
    </cfRule>
    <cfRule type="cellIs" dxfId="15" priority="16" operator="between">
      <formula>60</formula>
      <formula>64</formula>
    </cfRule>
  </conditionalFormatting>
  <conditionalFormatting sqref="AO23">
    <cfRule type="cellIs" dxfId="14" priority="15" operator="greaterThan">
      <formula>250</formula>
    </cfRule>
    <cfRule type="cellIs" dxfId="13" priority="14" operator="lessThan">
      <formula>220</formula>
    </cfRule>
    <cfRule type="cellIs" dxfId="12" priority="13" operator="between">
      <formula>220</formula>
      <formula>250</formula>
    </cfRule>
  </conditionalFormatting>
  <conditionalFormatting sqref="AO26">
    <cfRule type="cellIs" dxfId="11" priority="12" operator="greaterThan">
      <formula>64</formula>
    </cfRule>
    <cfRule type="cellIs" dxfId="10" priority="11" operator="lessThan">
      <formula>60</formula>
    </cfRule>
    <cfRule type="cellIs" dxfId="9" priority="10" operator="between">
      <formula>60</formula>
      <formula>64</formula>
    </cfRule>
  </conditionalFormatting>
  <conditionalFormatting sqref="AO27">
    <cfRule type="cellIs" dxfId="8" priority="9" operator="greaterThan">
      <formula>250</formula>
    </cfRule>
    <cfRule type="cellIs" dxfId="7" priority="8" operator="lessThan">
      <formula>220</formula>
    </cfRule>
    <cfRule type="cellIs" dxfId="6" priority="7" operator="between">
      <formula>220</formula>
      <formula>250</formula>
    </cfRule>
  </conditionalFormatting>
  <conditionalFormatting sqref="AO30">
    <cfRule type="cellIs" dxfId="5" priority="4" operator="between">
      <formula>60</formula>
      <formula>64</formula>
    </cfRule>
    <cfRule type="cellIs" dxfId="4" priority="6" operator="greaterThan">
      <formula>64</formula>
    </cfRule>
    <cfRule type="cellIs" dxfId="3" priority="5" operator="lessThan">
      <formula>60</formula>
    </cfRule>
  </conditionalFormatting>
  <conditionalFormatting sqref="AO31">
    <cfRule type="cellIs" dxfId="2" priority="2" operator="lessThan">
      <formula>220</formula>
    </cfRule>
    <cfRule type="cellIs" dxfId="1" priority="3" operator="greaterThan">
      <formula>250</formula>
    </cfRule>
    <cfRule type="cellIs" dxfId="0" priority="1" operator="between">
      <formula>220</formula>
      <formula>250</formula>
    </cfRule>
  </conditionalFormatting>
  <dataValidations count="1">
    <dataValidation type="list" allowBlank="1" showInputMessage="1" showErrorMessage="1" sqref="C3:AJ3" xr:uid="{00000000-0002-0000-0000-000000000000}">
      <formula1>artikelcodes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</vt:lpstr>
    </vt:vector>
  </TitlesOfParts>
  <Company>Lighting Controls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</dc:creator>
  <cp:lastModifiedBy>Koen Luyk</cp:lastModifiedBy>
  <cp:lastPrinted>2018-02-21T10:05:37Z</cp:lastPrinted>
  <dcterms:created xsi:type="dcterms:W3CDTF">2015-04-01T18:46:32Z</dcterms:created>
  <dcterms:modified xsi:type="dcterms:W3CDTF">2026-09-03T09:21:54Z</dcterms:modified>
</cp:coreProperties>
</file>