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Projecten offerte stadium\"/>
    </mc:Choice>
  </mc:AlternateContent>
  <bookViews>
    <workbookView xWindow="0" yWindow="30" windowWidth="28755" windowHeight="12840"/>
  </bookViews>
  <sheets>
    <sheet name="Blad1" sheetId="32" r:id="rId1"/>
  </sheets>
  <calcPr calcId="162913"/>
  <customWorkbookViews>
    <customWorkbookView name="Calculatiesheet" guid="{D4EC1E45-9165-44A5-85AA-BBB578B7E37B}" maximized="1" xWindow="1" yWindow="1" windowWidth="1916" windowHeight="886" activeSheetId="1" showFormulaBar="0"/>
  </customWorkbookViews>
</workbook>
</file>

<file path=xl/calcChain.xml><?xml version="1.0" encoding="utf-8"?>
<calcChain xmlns="http://schemas.openxmlformats.org/spreadsheetml/2006/main">
  <c r="R28" i="32" l="1"/>
  <c r="R27" i="32"/>
  <c r="R24" i="32"/>
  <c r="R23" i="32"/>
  <c r="R20" i="32"/>
  <c r="R19" i="32"/>
  <c r="R16" i="32"/>
  <c r="R15" i="32"/>
  <c r="R12" i="32"/>
  <c r="R11" i="32"/>
  <c r="R8" i="32"/>
  <c r="R7" i="32"/>
  <c r="P28" i="32"/>
  <c r="P27" i="32"/>
  <c r="P24" i="32"/>
  <c r="P23" i="32"/>
  <c r="P20" i="32"/>
  <c r="P19" i="32"/>
  <c r="P16" i="32"/>
  <c r="P15" i="32"/>
  <c r="P12" i="32"/>
  <c r="P11" i="32"/>
  <c r="P8" i="32"/>
  <c r="P7" i="32"/>
  <c r="N28" i="32" l="1"/>
  <c r="N27" i="32"/>
  <c r="N24" i="32"/>
  <c r="N23" i="32"/>
  <c r="N20" i="32"/>
  <c r="N19" i="32"/>
  <c r="N16" i="32"/>
  <c r="N15" i="32"/>
  <c r="N12" i="32"/>
  <c r="N11" i="32"/>
  <c r="N8" i="32"/>
  <c r="N7" i="32"/>
  <c r="O7" i="32"/>
  <c r="O8" i="32"/>
  <c r="O11" i="32"/>
  <c r="O12" i="32"/>
  <c r="O15" i="32"/>
  <c r="O16" i="32"/>
  <c r="O19" i="32"/>
  <c r="O20" i="32"/>
  <c r="O23" i="32"/>
  <c r="O24" i="32"/>
  <c r="O27" i="32"/>
  <c r="O28" i="32"/>
  <c r="C7" i="32"/>
  <c r="D7" i="32"/>
  <c r="E7" i="32"/>
  <c r="F7" i="32"/>
  <c r="G7" i="32"/>
  <c r="H7" i="32"/>
  <c r="I7" i="32"/>
  <c r="J7" i="32"/>
  <c r="K7" i="32"/>
  <c r="L7" i="32"/>
  <c r="M7" i="32"/>
  <c r="C8" i="32"/>
  <c r="D8" i="32"/>
  <c r="E8" i="32"/>
  <c r="F8" i="32"/>
  <c r="G8" i="32"/>
  <c r="H8" i="32"/>
  <c r="I8" i="32"/>
  <c r="J8" i="32"/>
  <c r="K8" i="32"/>
  <c r="L8" i="32"/>
  <c r="M8" i="32"/>
  <c r="C11" i="32"/>
  <c r="D11" i="32"/>
  <c r="E11" i="32"/>
  <c r="F11" i="32"/>
  <c r="G11" i="32"/>
  <c r="H11" i="32"/>
  <c r="I11" i="32"/>
  <c r="J11" i="32"/>
  <c r="K11" i="32"/>
  <c r="L11" i="32"/>
  <c r="M11" i="32"/>
  <c r="C12" i="32"/>
  <c r="D12" i="32"/>
  <c r="E12" i="32"/>
  <c r="F12" i="32"/>
  <c r="G12" i="32"/>
  <c r="H12" i="32"/>
  <c r="I12" i="32"/>
  <c r="J12" i="32"/>
  <c r="K12" i="32"/>
  <c r="L12" i="32"/>
  <c r="M12" i="32"/>
  <c r="C15" i="32"/>
  <c r="D15" i="32"/>
  <c r="E15" i="32"/>
  <c r="F15" i="32"/>
  <c r="G15" i="32"/>
  <c r="H15" i="32"/>
  <c r="I15" i="32"/>
  <c r="J15" i="32"/>
  <c r="K15" i="32"/>
  <c r="L15" i="32"/>
  <c r="M15" i="32"/>
  <c r="C16" i="32"/>
  <c r="D16" i="32"/>
  <c r="E16" i="32"/>
  <c r="F16" i="32"/>
  <c r="G16" i="32"/>
  <c r="H16" i="32"/>
  <c r="I16" i="32"/>
  <c r="J16" i="32"/>
  <c r="K16" i="32"/>
  <c r="L16" i="32"/>
  <c r="M16" i="32"/>
  <c r="C19" i="32"/>
  <c r="D19" i="32"/>
  <c r="E19" i="32"/>
  <c r="F19" i="32"/>
  <c r="G19" i="32"/>
  <c r="H19" i="32"/>
  <c r="I19" i="32"/>
  <c r="J19" i="32"/>
  <c r="K19" i="32"/>
  <c r="L19" i="32"/>
  <c r="M19" i="32"/>
  <c r="C20" i="32"/>
  <c r="D20" i="32"/>
  <c r="E20" i="32"/>
  <c r="F20" i="32"/>
  <c r="G20" i="32"/>
  <c r="H20" i="32"/>
  <c r="I20" i="32"/>
  <c r="J20" i="32"/>
  <c r="K20" i="32"/>
  <c r="L20" i="32"/>
  <c r="M20" i="32"/>
  <c r="C23" i="32"/>
  <c r="D23" i="32"/>
  <c r="E23" i="32"/>
  <c r="F23" i="32"/>
  <c r="G23" i="32"/>
  <c r="H23" i="32"/>
  <c r="I23" i="32"/>
  <c r="J23" i="32"/>
  <c r="K23" i="32"/>
  <c r="L23" i="32"/>
  <c r="M23" i="32"/>
  <c r="C24" i="32"/>
  <c r="D24" i="32"/>
  <c r="E24" i="32"/>
  <c r="F24" i="32"/>
  <c r="G24" i="32"/>
  <c r="H24" i="32"/>
  <c r="I24" i="32"/>
  <c r="J24" i="32"/>
  <c r="K24" i="32"/>
  <c r="L24" i="32"/>
  <c r="M24" i="32"/>
  <c r="C27" i="32"/>
  <c r="D27" i="32"/>
  <c r="E27" i="32"/>
  <c r="F27" i="32"/>
  <c r="G27" i="32"/>
  <c r="H27" i="32"/>
  <c r="I27" i="32"/>
  <c r="J27" i="32"/>
  <c r="K27" i="32"/>
  <c r="L27" i="32"/>
  <c r="M27" i="32"/>
  <c r="C28" i="32"/>
  <c r="D28" i="32"/>
  <c r="E28" i="32"/>
  <c r="F28" i="32"/>
  <c r="G28" i="32"/>
  <c r="H28" i="32"/>
  <c r="I28" i="32"/>
  <c r="J28" i="32"/>
  <c r="K28" i="32"/>
  <c r="L28" i="32"/>
  <c r="M28" i="32"/>
  <c r="Q7" i="32"/>
  <c r="S7" i="32"/>
  <c r="T7" i="32"/>
  <c r="U7" i="32"/>
  <c r="V7" i="32"/>
  <c r="W7" i="32"/>
  <c r="X7" i="32"/>
  <c r="Y7" i="32"/>
  <c r="Z7" i="32"/>
  <c r="AA7" i="32"/>
  <c r="AB7" i="32"/>
  <c r="AC7" i="32"/>
  <c r="AD7" i="32"/>
  <c r="Q8" i="32"/>
  <c r="S8" i="32"/>
  <c r="T8" i="32"/>
  <c r="U8" i="32"/>
  <c r="V8" i="32"/>
  <c r="W8" i="32"/>
  <c r="X8" i="32"/>
  <c r="Y8" i="32"/>
  <c r="Z8" i="32"/>
  <c r="AA8" i="32"/>
  <c r="AB8" i="32"/>
  <c r="AC8" i="32"/>
  <c r="AD8" i="32"/>
  <c r="Q11" i="32"/>
  <c r="S11" i="32"/>
  <c r="T11" i="32"/>
  <c r="U11" i="32"/>
  <c r="V11" i="32"/>
  <c r="W11" i="32"/>
  <c r="X11" i="32"/>
  <c r="Y11" i="32"/>
  <c r="Z11" i="32"/>
  <c r="AA11" i="32"/>
  <c r="AB11" i="32"/>
  <c r="AC11" i="32"/>
  <c r="AD11" i="32"/>
  <c r="Q12" i="32"/>
  <c r="S12" i="32"/>
  <c r="T12" i="32"/>
  <c r="U12" i="32"/>
  <c r="V12" i="32"/>
  <c r="W12" i="32"/>
  <c r="X12" i="32"/>
  <c r="Y12" i="32"/>
  <c r="Z12" i="32"/>
  <c r="AA12" i="32"/>
  <c r="AB12" i="32"/>
  <c r="AC12" i="32"/>
  <c r="AD12" i="32"/>
  <c r="Q15" i="32"/>
  <c r="S15" i="32"/>
  <c r="T15" i="32"/>
  <c r="U15" i="32"/>
  <c r="V15" i="32"/>
  <c r="W15" i="32"/>
  <c r="X15" i="32"/>
  <c r="Y15" i="32"/>
  <c r="Z15" i="32"/>
  <c r="AA15" i="32"/>
  <c r="AB15" i="32"/>
  <c r="AC15" i="32"/>
  <c r="AD15" i="32"/>
  <c r="Q16" i="32"/>
  <c r="S16" i="32"/>
  <c r="T16" i="32"/>
  <c r="U16" i="32"/>
  <c r="V16" i="32"/>
  <c r="W16" i="32"/>
  <c r="X16" i="32"/>
  <c r="Y16" i="32"/>
  <c r="Z16" i="32"/>
  <c r="AA16" i="32"/>
  <c r="AB16" i="32"/>
  <c r="AC16" i="32"/>
  <c r="AD16" i="32"/>
  <c r="Q19" i="32"/>
  <c r="S19" i="32"/>
  <c r="T19" i="32"/>
  <c r="U19" i="32"/>
  <c r="V19" i="32"/>
  <c r="W19" i="32"/>
  <c r="X19" i="32"/>
  <c r="Y19" i="32"/>
  <c r="Z19" i="32"/>
  <c r="AA19" i="32"/>
  <c r="AB19" i="32"/>
  <c r="AC19" i="32"/>
  <c r="AD19" i="32"/>
  <c r="Q20" i="32"/>
  <c r="S20" i="32"/>
  <c r="T20" i="32"/>
  <c r="U20" i="32"/>
  <c r="V20" i="32"/>
  <c r="W20" i="32"/>
  <c r="X20" i="32"/>
  <c r="Y20" i="32"/>
  <c r="Z20" i="32"/>
  <c r="AA20" i="32"/>
  <c r="AB20" i="32"/>
  <c r="AC20" i="32"/>
  <c r="AD20" i="32"/>
  <c r="Q23" i="32"/>
  <c r="S23" i="32"/>
  <c r="T23" i="32"/>
  <c r="U23" i="32"/>
  <c r="V23" i="32"/>
  <c r="W23" i="32"/>
  <c r="X23" i="32"/>
  <c r="Y23" i="32"/>
  <c r="Z23" i="32"/>
  <c r="AA23" i="32"/>
  <c r="AB23" i="32"/>
  <c r="AC23" i="32"/>
  <c r="AD23" i="32"/>
  <c r="Q24" i="32"/>
  <c r="S24" i="32"/>
  <c r="T24" i="32"/>
  <c r="U24" i="32"/>
  <c r="V24" i="32"/>
  <c r="W24" i="32"/>
  <c r="X24" i="32"/>
  <c r="Y24" i="32"/>
  <c r="Z24" i="32"/>
  <c r="AA24" i="32"/>
  <c r="AB24" i="32"/>
  <c r="AC24" i="32"/>
  <c r="AD24" i="32"/>
  <c r="Q27" i="32"/>
  <c r="S27" i="32"/>
  <c r="T27" i="32"/>
  <c r="U27" i="32"/>
  <c r="V27" i="32"/>
  <c r="W27" i="32"/>
  <c r="X27" i="32"/>
  <c r="Y27" i="32"/>
  <c r="Z27" i="32"/>
  <c r="AA27" i="32"/>
  <c r="AB27" i="32"/>
  <c r="AC27" i="32"/>
  <c r="AD27" i="32"/>
  <c r="Q28" i="32"/>
  <c r="S28" i="32"/>
  <c r="T28" i="32"/>
  <c r="U28" i="32"/>
  <c r="V28" i="32"/>
  <c r="W28" i="32"/>
  <c r="X28" i="32"/>
  <c r="Y28" i="32"/>
  <c r="Z28" i="32"/>
  <c r="AA28" i="32"/>
  <c r="AB28" i="32"/>
  <c r="AC28" i="32"/>
  <c r="AD28" i="32"/>
  <c r="AE28" i="32" l="1"/>
  <c r="AF28" i="32"/>
  <c r="AG28" i="32"/>
  <c r="AH28" i="32"/>
  <c r="AI28" i="32"/>
  <c r="AJ28" i="32"/>
  <c r="AK28" i="32"/>
  <c r="AL28" i="32"/>
  <c r="AE24" i="32"/>
  <c r="AF24" i="32"/>
  <c r="AG24" i="32"/>
  <c r="AH24" i="32"/>
  <c r="AI24" i="32"/>
  <c r="AJ24" i="32"/>
  <c r="AK24" i="32"/>
  <c r="AL24" i="32"/>
  <c r="AE20" i="32"/>
  <c r="AF20" i="32"/>
  <c r="AG20" i="32"/>
  <c r="AH20" i="32"/>
  <c r="AI20" i="32"/>
  <c r="AJ20" i="32"/>
  <c r="AK20" i="32"/>
  <c r="AL20" i="32"/>
  <c r="AE16" i="32"/>
  <c r="AF16" i="32"/>
  <c r="AG16" i="32"/>
  <c r="AH16" i="32"/>
  <c r="AI16" i="32"/>
  <c r="AJ16" i="32"/>
  <c r="AK16" i="32"/>
  <c r="AL16" i="32"/>
  <c r="AE12" i="32"/>
  <c r="AF12" i="32"/>
  <c r="AG12" i="32"/>
  <c r="AH12" i="32"/>
  <c r="AI12" i="32"/>
  <c r="AJ12" i="32"/>
  <c r="AK12" i="32"/>
  <c r="AL12" i="32"/>
  <c r="AZ27" i="32" l="1"/>
  <c r="AL27" i="32"/>
  <c r="AK27" i="32"/>
  <c r="AJ27" i="32"/>
  <c r="AI27" i="32"/>
  <c r="AH27" i="32"/>
  <c r="AG27" i="32"/>
  <c r="AF27" i="32"/>
  <c r="AE27" i="32"/>
  <c r="AZ23" i="32"/>
  <c r="AL23" i="32"/>
  <c r="AK23" i="32"/>
  <c r="AJ23" i="32"/>
  <c r="AI23" i="32"/>
  <c r="AH23" i="32"/>
  <c r="AG23" i="32"/>
  <c r="AF23" i="32"/>
  <c r="AE23" i="32"/>
  <c r="AZ19" i="32"/>
  <c r="AL19" i="32"/>
  <c r="AK19" i="32"/>
  <c r="AJ19" i="32"/>
  <c r="AI19" i="32"/>
  <c r="AH19" i="32"/>
  <c r="AG19" i="32"/>
  <c r="AF19" i="32"/>
  <c r="AE19" i="32"/>
  <c r="AZ15" i="32"/>
  <c r="AL15" i="32"/>
  <c r="AK15" i="32"/>
  <c r="AJ15" i="32"/>
  <c r="AI15" i="32"/>
  <c r="AH15" i="32"/>
  <c r="AG15" i="32"/>
  <c r="AF15" i="32"/>
  <c r="AE15" i="32"/>
  <c r="AZ11" i="32"/>
  <c r="AL11" i="32"/>
  <c r="AK11" i="32"/>
  <c r="AJ11" i="32"/>
  <c r="AI11" i="32"/>
  <c r="AH11" i="32"/>
  <c r="AG11" i="32"/>
  <c r="AF11" i="32"/>
  <c r="AE11" i="32"/>
  <c r="AN27" i="32" l="1"/>
  <c r="AR27" i="32" s="1"/>
  <c r="AS27" i="32" s="1"/>
  <c r="AT27" i="32" s="1"/>
  <c r="AN23" i="32"/>
  <c r="AR23" i="32" s="1"/>
  <c r="AS23" i="32" s="1"/>
  <c r="AT23" i="32" s="1"/>
  <c r="AN19" i="32"/>
  <c r="AR19" i="32" s="1"/>
  <c r="AS19" i="32" s="1"/>
  <c r="AT19" i="32" s="1"/>
  <c r="AN15" i="32"/>
  <c r="AR15" i="32" s="1"/>
  <c r="AS15" i="32" s="1"/>
  <c r="AT15" i="32" s="1"/>
  <c r="AN11" i="32"/>
  <c r="AR11" i="32" s="1"/>
  <c r="AS11" i="32" s="1"/>
  <c r="AT11" i="32" s="1"/>
  <c r="AL8" i="32" l="1"/>
  <c r="AK8" i="32"/>
  <c r="AJ8" i="32"/>
  <c r="AI8" i="32"/>
  <c r="AH8" i="32"/>
  <c r="AG8" i="32"/>
  <c r="AF8" i="32"/>
  <c r="AE8" i="32"/>
  <c r="AZ7" i="32"/>
  <c r="AL7" i="32"/>
  <c r="AK7" i="32"/>
  <c r="AJ7" i="32"/>
  <c r="AI7" i="32"/>
  <c r="AH7" i="32"/>
  <c r="AG7" i="32"/>
  <c r="AF7" i="32"/>
  <c r="AE7" i="32"/>
  <c r="AN12" i="32" l="1"/>
  <c r="AR12" i="32" s="1"/>
  <c r="AS12" i="32" s="1"/>
  <c r="AT12" i="32" s="1"/>
  <c r="AN8" i="32"/>
  <c r="AR8" i="32" s="1"/>
  <c r="AS8" i="32" s="1"/>
  <c r="AT8" i="32" s="1"/>
  <c r="AN7" i="32"/>
  <c r="AR7" i="32" s="1"/>
  <c r="AS7" i="32" s="1"/>
  <c r="AT7" i="32" s="1"/>
  <c r="AN16" i="32" l="1"/>
  <c r="AR16" i="32" s="1"/>
  <c r="AS16" i="32" s="1"/>
  <c r="AT16" i="32" s="1"/>
  <c r="AN20" i="32" l="1"/>
  <c r="AR20" i="32" s="1"/>
  <c r="AS20" i="32" s="1"/>
  <c r="AT20" i="32" s="1"/>
  <c r="AN28" i="32" l="1"/>
  <c r="AR28" i="32" s="1"/>
  <c r="AS28" i="32" s="1"/>
  <c r="AT28" i="32" s="1"/>
  <c r="AN24" i="32"/>
  <c r="AR24" i="32" s="1"/>
  <c r="AS24" i="32" s="1"/>
  <c r="AT24" i="32" s="1"/>
</calcChain>
</file>

<file path=xl/sharedStrings.xml><?xml version="1.0" encoding="utf-8"?>
<sst xmlns="http://schemas.openxmlformats.org/spreadsheetml/2006/main" count="70" uniqueCount="49">
  <si>
    <t>mA</t>
  </si>
  <si>
    <t>312 - Multisensor</t>
  </si>
  <si>
    <t>434 - EnOcean Gateway</t>
  </si>
  <si>
    <t>313 - Microwave sensor</t>
  </si>
  <si>
    <t>314 - Microwave sensor, richtbaar</t>
  </si>
  <si>
    <t>317 - High-Bay PIR sensor</t>
  </si>
  <si>
    <t>311 - PIR sensor</t>
  </si>
  <si>
    <t>319 - High-Bay PIR spot sensor</t>
  </si>
  <si>
    <t>318 - PIR sensor, wandsensor</t>
  </si>
  <si>
    <t>329 - Lichtsensor</t>
  </si>
  <si>
    <t>18x - EnOcean drukker</t>
  </si>
  <si>
    <t>441 - Aanwezigheidsdetectie interface</t>
  </si>
  <si>
    <t>942 - Inputmodule</t>
  </si>
  <si>
    <t>444 - Mini inputunit</t>
  </si>
  <si>
    <t>445 - Mini inputunit met LED terugkoppeling</t>
  </si>
  <si>
    <t>452 - Dimmer 1-kanaals 1 x 1000 watt</t>
  </si>
  <si>
    <t>454 - Dimmer 4-kanaals 4 x 500 watt</t>
  </si>
  <si>
    <t>455 - Dimmer 1-kanaals 1 x 500 watt</t>
  </si>
  <si>
    <t>472 - Converter 1-kanaals</t>
  </si>
  <si>
    <t>474 - Controller 4-kanaals</t>
  </si>
  <si>
    <t>478 - Controller 8 -kanaals</t>
  </si>
  <si>
    <t>490 - Motorsturing 2-kanaals</t>
  </si>
  <si>
    <t>493 - Relaisunit 1-kanaals signalering interface</t>
  </si>
  <si>
    <t>NOOD-unit</t>
  </si>
  <si>
    <t>LED driver</t>
  </si>
  <si>
    <t>499 - Relaisunit 8-kanaals 20A</t>
  </si>
  <si>
    <t>498 - Relaisunit 8-kanaals 16A</t>
  </si>
  <si>
    <t>494 - Relaisunit 4-kanaals 10A</t>
  </si>
  <si>
    <t>492 - Relaisunit 1-kanaals 16A</t>
  </si>
  <si>
    <t>503 - AV-interface</t>
  </si>
  <si>
    <t>19X - Illustris paneel</t>
  </si>
  <si>
    <t>Aantal 910 router</t>
  </si>
  <si>
    <t>Aantal 905 router</t>
  </si>
  <si>
    <t>Aantal 920 router</t>
  </si>
  <si>
    <t>13X - Bedieningspaneel</t>
  </si>
  <si>
    <t>Aantal netwerk outlets</t>
  </si>
  <si>
    <t>321 - Multisensor</t>
  </si>
  <si>
    <t>315 - Multisensor mini</t>
  </si>
  <si>
    <t>Adressen en mA</t>
  </si>
  <si>
    <t>adres</t>
  </si>
  <si>
    <t>aantal</t>
  </si>
  <si>
    <t>&lt;Naam van het gebied&gt;</t>
  </si>
  <si>
    <t>* gebruik het hoogste getal</t>
  </si>
  <si>
    <t>Reserve adressen en mA</t>
  </si>
  <si>
    <t>Marge op DALI lijn (voor bijv.  uitbreidingen)</t>
  </si>
  <si>
    <t>Aantal DALI lijnen*</t>
  </si>
  <si>
    <t>320 - PIR sensor</t>
  </si>
  <si>
    <t>322- High Bay PIR sensor</t>
  </si>
  <si>
    <t>341- corridor PIR sensor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</si>
</sst>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 tint="0.3499862666707357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 tint="-0.14999847407452621"/>
      <name val="Arial"/>
      <family val="2"/>
    </font>
    <font>
      <sz val="10"/>
      <color theme="1" tint="0.34998626667073579"/>
      <name val="Arial"/>
      <family val="2"/>
    </font>
    <font>
      <b/>
      <sz val="10"/>
      <color theme="0"/>
      <name val="Arial"/>
      <family val="2"/>
    </font>
    <font>
      <sz val="10"/>
      <color theme="0" tint="-4.9989318521683403E-2"/>
      <name val="Arial"/>
      <family val="2"/>
    </font>
    <font>
      <i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72">
    <xf numFmtId="0" fontId="0" fillId="0" borderId="0" xfId="0"/>
    <xf numFmtId="0" fontId="4" fillId="0" borderId="0" xfId="0" applyFont="1"/>
    <xf numFmtId="0" fontId="3" fillId="2" borderId="0" xfId="0" applyFont="1" applyFill="1" applyProtection="1"/>
    <xf numFmtId="0" fontId="3" fillId="2" borderId="0" xfId="0" applyFont="1" applyFill="1" applyAlignment="1" applyProtection="1">
      <alignment textRotation="45"/>
    </xf>
    <xf numFmtId="0" fontId="4" fillId="0" borderId="0" xfId="0" applyFont="1" applyAlignment="1">
      <alignment textRotation="90"/>
    </xf>
    <xf numFmtId="0" fontId="3" fillId="7" borderId="0" xfId="0" applyFont="1" applyFill="1" applyBorder="1" applyAlignment="1" applyProtection="1"/>
    <xf numFmtId="0" fontId="9" fillId="2" borderId="4" xfId="1" applyFont="1" applyFill="1" applyBorder="1" applyAlignment="1" applyProtection="1">
      <alignment horizontal="center"/>
      <protection locked="0"/>
    </xf>
    <xf numFmtId="0" fontId="5" fillId="2" borderId="1" xfId="3" applyFont="1" applyFill="1" applyBorder="1" applyAlignment="1" applyProtection="1">
      <alignment horizontal="center"/>
    </xf>
    <xf numFmtId="0" fontId="3" fillId="3" borderId="10" xfId="0" applyFont="1" applyFill="1" applyBorder="1" applyAlignment="1" applyProtection="1">
      <alignment textRotation="45"/>
    </xf>
    <xf numFmtId="0" fontId="11" fillId="7" borderId="0" xfId="0" applyFont="1" applyFill="1" applyBorder="1" applyProtection="1"/>
    <xf numFmtId="0" fontId="7" fillId="3" borderId="1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3" fillId="7" borderId="8" xfId="0" applyFont="1" applyFill="1" applyBorder="1" applyAlignment="1" applyProtection="1"/>
    <xf numFmtId="0" fontId="5" fillId="2" borderId="13" xfId="3" applyFont="1" applyFill="1" applyBorder="1" applyAlignment="1" applyProtection="1">
      <alignment horizontal="center"/>
    </xf>
    <xf numFmtId="0" fontId="5" fillId="2" borderId="11" xfId="2" applyFont="1" applyFill="1" applyBorder="1" applyAlignment="1" applyProtection="1">
      <alignment horizontal="center"/>
    </xf>
    <xf numFmtId="0" fontId="3" fillId="7" borderId="12" xfId="0" applyFont="1" applyFill="1" applyBorder="1" applyProtection="1"/>
    <xf numFmtId="0" fontId="3" fillId="7" borderId="0" xfId="0" applyFont="1" applyFill="1" applyBorder="1" applyProtection="1"/>
    <xf numFmtId="0" fontId="8" fillId="9" borderId="4" xfId="0" applyFont="1" applyFill="1" applyBorder="1" applyAlignment="1" applyProtection="1">
      <alignment horizontal="center" textRotation="45"/>
    </xf>
    <xf numFmtId="0" fontId="12" fillId="9" borderId="2" xfId="3" applyFont="1" applyFill="1" applyBorder="1" applyProtection="1"/>
    <xf numFmtId="0" fontId="12" fillId="9" borderId="2" xfId="2" applyFont="1" applyFill="1" applyBorder="1" applyProtection="1"/>
    <xf numFmtId="0" fontId="8" fillId="9" borderId="4" xfId="0" applyFont="1" applyFill="1" applyBorder="1" applyAlignment="1" applyProtection="1">
      <alignment textRotation="45"/>
    </xf>
    <xf numFmtId="0" fontId="8" fillId="9" borderId="4" xfId="3" applyFont="1" applyFill="1" applyBorder="1" applyProtection="1">
      <protection hidden="1"/>
    </xf>
    <xf numFmtId="0" fontId="8" fillId="8" borderId="4" xfId="0" applyFont="1" applyFill="1" applyBorder="1" applyAlignment="1" applyProtection="1">
      <alignment horizontal="center" textRotation="45"/>
    </xf>
    <xf numFmtId="0" fontId="8" fillId="0" borderId="0" xfId="0" applyFont="1" applyBorder="1" applyAlignment="1">
      <alignment horizontal="right" vertical="center"/>
    </xf>
    <xf numFmtId="0" fontId="7" fillId="7" borderId="7" xfId="0" applyFont="1" applyFill="1" applyBorder="1" applyProtection="1"/>
    <xf numFmtId="0" fontId="3" fillId="7" borderId="0" xfId="0" applyFont="1" applyFill="1" applyAlignment="1" applyProtection="1"/>
    <xf numFmtId="0" fontId="9" fillId="7" borderId="0" xfId="0" applyFont="1" applyFill="1" applyProtection="1"/>
    <xf numFmtId="0" fontId="3" fillId="7" borderId="0" xfId="0" applyFont="1" applyFill="1" applyProtection="1"/>
    <xf numFmtId="0" fontId="10" fillId="7" borderId="0" xfId="0" applyFont="1" applyFill="1" applyAlignment="1" applyProtection="1"/>
    <xf numFmtId="0" fontId="8" fillId="7" borderId="0" xfId="0" applyFont="1" applyFill="1" applyBorder="1" applyProtection="1"/>
    <xf numFmtId="0" fontId="10" fillId="7" borderId="0" xfId="0" applyFont="1" applyFill="1" applyProtection="1"/>
    <xf numFmtId="0" fontId="3" fillId="7" borderId="0" xfId="0" applyFont="1" applyFill="1" applyAlignment="1" applyProtection="1">
      <alignment textRotation="90"/>
    </xf>
    <xf numFmtId="0" fontId="6" fillId="7" borderId="0" xfId="0" applyFont="1" applyFill="1" applyBorder="1" applyAlignment="1" applyProtection="1">
      <alignment horizontal="right"/>
      <protection locked="0"/>
    </xf>
    <xf numFmtId="0" fontId="5" fillId="7" borderId="0" xfId="1" applyFont="1" applyFill="1" applyBorder="1" applyAlignment="1" applyProtection="1">
      <alignment horizontal="center" textRotation="45"/>
      <protection locked="0"/>
    </xf>
    <xf numFmtId="0" fontId="3" fillId="2" borderId="10" xfId="0" applyFont="1" applyFill="1" applyBorder="1" applyAlignment="1" applyProtection="1">
      <alignment textRotation="45"/>
    </xf>
    <xf numFmtId="0" fontId="7" fillId="2" borderId="3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3" fillId="7" borderId="0" xfId="0" applyFont="1" applyFill="1" applyAlignment="1" applyProtection="1">
      <alignment textRotation="45"/>
    </xf>
    <xf numFmtId="0" fontId="3" fillId="7" borderId="0" xfId="0" applyFont="1" applyFill="1" applyAlignment="1" applyProtection="1">
      <alignment horizontal="center" textRotation="45"/>
    </xf>
    <xf numFmtId="0" fontId="3" fillId="2" borderId="4" xfId="3" applyFont="1" applyFill="1" applyBorder="1" applyAlignment="1" applyProtection="1">
      <alignment textRotation="45"/>
      <protection hidden="1"/>
    </xf>
    <xf numFmtId="0" fontId="8" fillId="7" borderId="12" xfId="0" applyFont="1" applyFill="1" applyBorder="1" applyProtection="1"/>
    <xf numFmtId="0" fontId="3" fillId="7" borderId="0" xfId="0" applyFont="1" applyFill="1" applyBorder="1" applyProtection="1">
      <protection hidden="1"/>
    </xf>
    <xf numFmtId="0" fontId="3" fillId="7" borderId="0" xfId="0" applyFont="1" applyFill="1" applyBorder="1" applyAlignment="1" applyProtection="1">
      <alignment horizontal="center" vertical="center"/>
    </xf>
    <xf numFmtId="0" fontId="13" fillId="7" borderId="0" xfId="0" applyFont="1" applyFill="1" applyBorder="1" applyProtection="1">
      <protection hidden="1"/>
    </xf>
    <xf numFmtId="0" fontId="3" fillId="3" borderId="4" xfId="3" applyFont="1" applyFill="1" applyBorder="1" applyProtection="1">
      <protection hidden="1"/>
    </xf>
    <xf numFmtId="0" fontId="3" fillId="3" borderId="4" xfId="0" applyFont="1" applyFill="1" applyBorder="1" applyAlignment="1" applyProtection="1">
      <alignment horizontal="left" textRotation="45"/>
    </xf>
    <xf numFmtId="0" fontId="14" fillId="7" borderId="0" xfId="0" applyFont="1" applyFill="1" applyAlignment="1" applyProtection="1">
      <alignment horizontal="center" textRotation="45"/>
    </xf>
    <xf numFmtId="0" fontId="11" fillId="3" borderId="0" xfId="3" applyFont="1" applyFill="1" applyBorder="1" applyAlignment="1" applyProtection="1"/>
    <xf numFmtId="0" fontId="11" fillId="2" borderId="13" xfId="3" applyFont="1" applyFill="1" applyBorder="1" applyAlignment="1" applyProtection="1"/>
    <xf numFmtId="0" fontId="11" fillId="3" borderId="13" xfId="3" applyFont="1" applyFill="1" applyBorder="1" applyAlignment="1" applyProtection="1"/>
    <xf numFmtId="0" fontId="11" fillId="2" borderId="13" xfId="1" applyFont="1" applyFill="1" applyBorder="1" applyAlignment="1" applyProtection="1">
      <protection locked="0"/>
    </xf>
    <xf numFmtId="0" fontId="11" fillId="2" borderId="12" xfId="3" applyFont="1" applyFill="1" applyBorder="1" applyAlignment="1" applyProtection="1"/>
    <xf numFmtId="0" fontId="11" fillId="3" borderId="12" xfId="3" applyFont="1" applyFill="1" applyBorder="1" applyAlignment="1" applyProtection="1"/>
    <xf numFmtId="0" fontId="11" fillId="3" borderId="7" xfId="2" applyFont="1" applyFill="1" applyBorder="1" applyAlignment="1" applyProtection="1"/>
    <xf numFmtId="0" fontId="11" fillId="2" borderId="13" xfId="2" applyFont="1" applyFill="1" applyBorder="1" applyAlignment="1" applyProtection="1"/>
    <xf numFmtId="0" fontId="11" fillId="3" borderId="11" xfId="2" applyFont="1" applyFill="1" applyBorder="1" applyAlignment="1" applyProtection="1"/>
    <xf numFmtId="0" fontId="11" fillId="2" borderId="11" xfId="3" applyFont="1" applyFill="1" applyBorder="1" applyAlignment="1" applyProtection="1"/>
    <xf numFmtId="0" fontId="11" fillId="2" borderId="11" xfId="2" applyFont="1" applyFill="1" applyBorder="1" applyAlignment="1" applyProtection="1"/>
    <xf numFmtId="0" fontId="11" fillId="2" borderId="7" xfId="2" applyFont="1" applyFill="1" applyBorder="1" applyAlignment="1" applyProtection="1"/>
    <xf numFmtId="0" fontId="11" fillId="2" borderId="9" xfId="2" applyFont="1" applyFill="1" applyBorder="1" applyAlignment="1" applyProtection="1"/>
    <xf numFmtId="0" fontId="11" fillId="3" borderId="9" xfId="2" applyFont="1" applyFill="1" applyBorder="1" applyAlignment="1" applyProtection="1"/>
    <xf numFmtId="0" fontId="6" fillId="10" borderId="4" xfId="1" applyFont="1" applyFill="1" applyBorder="1" applyAlignment="1" applyProtection="1">
      <protection locked="0"/>
    </xf>
    <xf numFmtId="0" fontId="3" fillId="10" borderId="4" xfId="3" applyFont="1" applyFill="1" applyBorder="1" applyAlignment="1" applyProtection="1">
      <alignment textRotation="45"/>
      <protection hidden="1"/>
    </xf>
    <xf numFmtId="0" fontId="3" fillId="2" borderId="5" xfId="3" applyFont="1" applyFill="1" applyBorder="1" applyAlignment="1" applyProtection="1">
      <alignment horizontal="center"/>
      <protection hidden="1"/>
    </xf>
    <xf numFmtId="0" fontId="3" fillId="2" borderId="6" xfId="3" applyFont="1" applyFill="1" applyBorder="1" applyAlignment="1" applyProtection="1">
      <alignment horizontal="center"/>
      <protection hidden="1"/>
    </xf>
    <xf numFmtId="0" fontId="6" fillId="10" borderId="1" xfId="0" applyFont="1" applyFill="1" applyBorder="1" applyAlignment="1" applyProtection="1">
      <alignment horizontal="center" vertical="center"/>
      <protection locked="0"/>
    </xf>
    <xf numFmtId="0" fontId="6" fillId="10" borderId="3" xfId="0" applyFont="1" applyFill="1" applyBorder="1" applyAlignment="1" applyProtection="1">
      <alignment horizontal="center" vertical="center"/>
      <protection locked="0"/>
    </xf>
    <xf numFmtId="0" fontId="3" fillId="10" borderId="5" xfId="3" applyFont="1" applyFill="1" applyBorder="1" applyAlignment="1" applyProtection="1">
      <alignment horizontal="center"/>
      <protection hidden="1"/>
    </xf>
    <xf numFmtId="0" fontId="3" fillId="10" borderId="6" xfId="3" applyFont="1" applyFill="1" applyBorder="1" applyAlignment="1" applyProtection="1">
      <alignment horizontal="center"/>
      <protection hidden="1"/>
    </xf>
    <xf numFmtId="0" fontId="3" fillId="7" borderId="0" xfId="0" applyFont="1" applyFill="1" applyAlignment="1"/>
  </cellXfs>
  <cellStyles count="4">
    <cellStyle name="20% - Accent1" xfId="2" builtinId="30"/>
    <cellStyle name="40% - Accent1" xfId="3" builtinId="31"/>
    <cellStyle name="Goed" xfId="1" builtinId="26"/>
    <cellStyle name="Standaard" xfId="0" builtinId="0"/>
  </cellStyles>
  <dxfs count="36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C5C5"/>
      <color rgb="FFFFA3A3"/>
      <color rgb="FFFBECE9"/>
      <color rgb="FFB4DE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12181</xdr:colOff>
      <xdr:row>0</xdr:row>
      <xdr:rowOff>408443</xdr:rowOff>
    </xdr:from>
    <xdr:to>
      <xdr:col>55</xdr:col>
      <xdr:colOff>504325</xdr:colOff>
      <xdr:row>0</xdr:row>
      <xdr:rowOff>771994</xdr:rowOff>
    </xdr:to>
    <xdr:sp macro="" textlink="">
      <xdr:nvSpPr>
        <xdr:cNvPr id="2" name="Tekstboks 2"/>
        <xdr:cNvSpPr txBox="1"/>
      </xdr:nvSpPr>
      <xdr:spPr>
        <a:xfrm>
          <a:off x="9918181" y="408443"/>
          <a:ext cx="9172318" cy="363551"/>
        </a:xfrm>
        <a:prstGeom prst="rect">
          <a:avLst/>
        </a:prstGeom>
        <a:noFill/>
        <a:ln w="0" cmpd="sng">
          <a:noFill/>
        </a:ln>
        <a:scene3d>
          <a:camera prst="orthographicFront">
            <a:rot lat="0" lon="0" rev="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da-DK" sz="2400" b="1" i="0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DALI</a:t>
          </a:r>
          <a:r>
            <a:rPr lang="da-DK" sz="2400" b="1" i="0" baseline="0">
              <a:solidFill>
                <a:sysClr val="windowText" lastClr="000000"/>
              </a:solidFill>
              <a:latin typeface="Arial Black" panose="020B0A04020102020204" pitchFamily="34" charset="0"/>
              <a:cs typeface="Arial" panose="020B0604020202020204" pitchFamily="34" charset="0"/>
            </a:rPr>
            <a:t> CALCULATIESHEET</a:t>
          </a:r>
          <a:endParaRPr lang="da-DK" sz="2400" b="1" i="0">
            <a:solidFill>
              <a:sysClr val="windowText" lastClr="000000"/>
            </a:solidFill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142875</xdr:colOff>
      <xdr:row>0</xdr:row>
      <xdr:rowOff>152505</xdr:rowOff>
    </xdr:from>
    <xdr:to>
      <xdr:col>1</xdr:col>
      <xdr:colOff>368818</xdr:colOff>
      <xdr:row>0</xdr:row>
      <xdr:rowOff>952501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52505"/>
          <a:ext cx="1832769" cy="799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9"/>
  <sheetViews>
    <sheetView showGridLines="0" tabSelected="1" zoomScale="90" zoomScaleNormal="90" workbookViewId="0">
      <selection activeCell="AL7" sqref="AL7"/>
    </sheetView>
  </sheetViews>
  <sheetFormatPr defaultRowHeight="14.25" x14ac:dyDescent="0.2"/>
  <cols>
    <col min="1" max="1" width="24.140625" style="1" customWidth="1"/>
    <col min="2" max="2" width="9.140625" style="1"/>
    <col min="3" max="3" width="6" style="1" bestFit="1" customWidth="1"/>
    <col min="4" max="15" width="5" style="1" bestFit="1" customWidth="1"/>
    <col min="16" max="16" width="5" style="1" customWidth="1"/>
    <col min="17" max="17" width="5" style="1" bestFit="1" customWidth="1"/>
    <col min="18" max="18" width="5" style="1" customWidth="1"/>
    <col min="19" max="38" width="5" style="1" bestFit="1" customWidth="1"/>
    <col min="39" max="39" width="2.42578125" style="1" customWidth="1"/>
    <col min="40" max="40" width="6.28515625" style="1" customWidth="1"/>
    <col min="41" max="41" width="2.7109375" style="1" customWidth="1"/>
    <col min="42" max="42" width="5" style="1" bestFit="1" customWidth="1"/>
    <col min="43" max="43" width="0" style="1" hidden="1" customWidth="1"/>
    <col min="44" max="44" width="2.42578125" style="1" bestFit="1" customWidth="1"/>
    <col min="45" max="45" width="5" style="1" customWidth="1"/>
    <col min="46" max="46" width="5.28515625" style="1" customWidth="1"/>
    <col min="47" max="47" width="3.5703125" style="1" customWidth="1"/>
    <col min="48" max="48" width="4" style="1" customWidth="1"/>
    <col min="49" max="52" width="5" style="1" bestFit="1" customWidth="1"/>
    <col min="53" max="53" width="5.28515625" style="1" customWidth="1"/>
    <col min="54" max="16384" width="9.140625" style="1"/>
  </cols>
  <sheetData>
    <row r="1" spans="1:56" ht="86.25" customHeight="1" x14ac:dyDescent="0.2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5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</row>
    <row r="3" spans="1:56" s="4" customFormat="1" ht="153" x14ac:dyDescent="0.25">
      <c r="A3" s="34"/>
      <c r="B3" s="34"/>
      <c r="C3" s="8" t="s">
        <v>24</v>
      </c>
      <c r="D3" s="35" t="s">
        <v>23</v>
      </c>
      <c r="E3" s="8" t="s">
        <v>34</v>
      </c>
      <c r="F3" s="35" t="s">
        <v>6</v>
      </c>
      <c r="G3" s="8" t="s">
        <v>1</v>
      </c>
      <c r="H3" s="35" t="s">
        <v>3</v>
      </c>
      <c r="I3" s="8" t="s">
        <v>4</v>
      </c>
      <c r="J3" s="35" t="s">
        <v>37</v>
      </c>
      <c r="K3" s="8" t="s">
        <v>5</v>
      </c>
      <c r="L3" s="35" t="s">
        <v>8</v>
      </c>
      <c r="M3" s="8" t="s">
        <v>7</v>
      </c>
      <c r="N3" s="35" t="s">
        <v>46</v>
      </c>
      <c r="O3" s="8" t="s">
        <v>36</v>
      </c>
      <c r="P3" s="35" t="s">
        <v>47</v>
      </c>
      <c r="Q3" s="8" t="s">
        <v>9</v>
      </c>
      <c r="R3" s="35" t="s">
        <v>48</v>
      </c>
      <c r="S3" s="8" t="s">
        <v>2</v>
      </c>
      <c r="T3" s="35" t="s">
        <v>10</v>
      </c>
      <c r="U3" s="8" t="s">
        <v>11</v>
      </c>
      <c r="V3" s="35" t="s">
        <v>13</v>
      </c>
      <c r="W3" s="8" t="s">
        <v>14</v>
      </c>
      <c r="X3" s="35" t="s">
        <v>15</v>
      </c>
      <c r="Y3" s="8" t="s">
        <v>16</v>
      </c>
      <c r="Z3" s="35" t="s">
        <v>17</v>
      </c>
      <c r="AA3" s="8" t="s">
        <v>18</v>
      </c>
      <c r="AB3" s="35" t="s">
        <v>19</v>
      </c>
      <c r="AC3" s="8" t="s">
        <v>20</v>
      </c>
      <c r="AD3" s="35" t="s">
        <v>21</v>
      </c>
      <c r="AE3" s="8" t="s">
        <v>28</v>
      </c>
      <c r="AF3" s="35" t="s">
        <v>22</v>
      </c>
      <c r="AG3" s="8" t="s">
        <v>27</v>
      </c>
      <c r="AH3" s="35" t="s">
        <v>26</v>
      </c>
      <c r="AI3" s="8" t="s">
        <v>25</v>
      </c>
      <c r="AJ3" s="35" t="s">
        <v>12</v>
      </c>
      <c r="AK3" s="8" t="s">
        <v>29</v>
      </c>
      <c r="AL3" s="35" t="s">
        <v>30</v>
      </c>
      <c r="AM3" s="40"/>
      <c r="AN3" s="18" t="s">
        <v>38</v>
      </c>
      <c r="AO3" s="40"/>
      <c r="AP3" s="23" t="s">
        <v>44</v>
      </c>
      <c r="AQ3" s="3"/>
      <c r="AR3" s="39"/>
      <c r="AS3" s="21" t="s">
        <v>45</v>
      </c>
      <c r="AT3" s="47" t="s">
        <v>43</v>
      </c>
      <c r="AU3" s="48" t="s">
        <v>42</v>
      </c>
      <c r="AV3" s="40"/>
      <c r="AW3" s="64" t="s">
        <v>33</v>
      </c>
      <c r="AX3" s="64" t="s">
        <v>31</v>
      </c>
      <c r="AY3" s="64" t="s">
        <v>32</v>
      </c>
      <c r="AZ3" s="41" t="s">
        <v>35</v>
      </c>
      <c r="BA3" s="32"/>
      <c r="BB3" s="32"/>
      <c r="BC3" s="32"/>
      <c r="BD3" s="32"/>
    </row>
    <row r="4" spans="1:56" x14ac:dyDescent="0.2">
      <c r="A4" s="33"/>
      <c r="B4" s="7" t="s">
        <v>0</v>
      </c>
      <c r="C4" s="12">
        <v>2</v>
      </c>
      <c r="D4" s="37">
        <v>2</v>
      </c>
      <c r="E4" s="12">
        <v>10</v>
      </c>
      <c r="F4" s="36">
        <v>15</v>
      </c>
      <c r="G4" s="12">
        <v>15</v>
      </c>
      <c r="H4" s="36">
        <v>20</v>
      </c>
      <c r="I4" s="10">
        <v>40</v>
      </c>
      <c r="J4" s="38">
        <v>10</v>
      </c>
      <c r="K4" s="10">
        <v>20</v>
      </c>
      <c r="L4" s="37">
        <v>10</v>
      </c>
      <c r="M4" s="11">
        <v>15</v>
      </c>
      <c r="N4" s="38">
        <v>5</v>
      </c>
      <c r="O4" s="11">
        <v>5</v>
      </c>
      <c r="P4" s="38">
        <v>5</v>
      </c>
      <c r="Q4" s="12">
        <v>10</v>
      </c>
      <c r="R4" s="36">
        <v>20</v>
      </c>
      <c r="S4" s="10">
        <v>20</v>
      </c>
      <c r="T4" s="38">
        <v>0</v>
      </c>
      <c r="U4" s="12">
        <v>10</v>
      </c>
      <c r="V4" s="36">
        <v>10</v>
      </c>
      <c r="W4" s="10">
        <v>15</v>
      </c>
      <c r="X4" s="37">
        <v>2</v>
      </c>
      <c r="Y4" s="12">
        <v>2</v>
      </c>
      <c r="Z4" s="37">
        <v>2</v>
      </c>
      <c r="AA4" s="12">
        <v>2</v>
      </c>
      <c r="AB4" s="36">
        <v>2</v>
      </c>
      <c r="AC4" s="12">
        <v>2</v>
      </c>
      <c r="AD4" s="37">
        <v>2</v>
      </c>
      <c r="AE4" s="10">
        <v>2</v>
      </c>
      <c r="AF4" s="38">
        <v>10</v>
      </c>
      <c r="AG4" s="10">
        <v>2</v>
      </c>
      <c r="AH4" s="38">
        <v>2</v>
      </c>
      <c r="AI4" s="10">
        <v>2</v>
      </c>
      <c r="AJ4" s="38">
        <v>10</v>
      </c>
      <c r="AK4" s="12">
        <v>15</v>
      </c>
      <c r="AL4" s="38">
        <v>22</v>
      </c>
      <c r="AM4" s="30"/>
      <c r="AN4" s="17"/>
      <c r="AO4" s="28"/>
      <c r="AP4" s="27"/>
      <c r="AQ4" s="28"/>
      <c r="AR4" s="31"/>
      <c r="AS4" s="28"/>
      <c r="AT4" s="28"/>
      <c r="AU4" s="28"/>
      <c r="AV4" s="28"/>
      <c r="AW4" s="17"/>
      <c r="AX4" s="17"/>
      <c r="AY4" s="17"/>
      <c r="AZ4" s="28"/>
      <c r="BA4" s="28"/>
      <c r="BB4" s="28"/>
      <c r="BC4" s="28"/>
      <c r="BD4" s="28"/>
    </row>
    <row r="5" spans="1:56" x14ac:dyDescent="0.2">
      <c r="A5" s="2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5"/>
      <c r="AN5" s="5"/>
      <c r="AO5" s="26"/>
      <c r="AP5" s="27"/>
      <c r="AQ5" s="28"/>
      <c r="AR5" s="29"/>
      <c r="AS5" s="28"/>
      <c r="AT5" s="28"/>
      <c r="AU5" s="28"/>
      <c r="AV5" s="28"/>
      <c r="AW5" s="5"/>
      <c r="AX5" s="5"/>
      <c r="AY5" s="5"/>
      <c r="AZ5" s="28"/>
      <c r="BA5" s="28"/>
      <c r="BB5" s="28"/>
      <c r="BC5" s="28"/>
      <c r="BD5" s="28"/>
    </row>
    <row r="6" spans="1:56" x14ac:dyDescent="0.2">
      <c r="A6" s="67" t="s">
        <v>41</v>
      </c>
      <c r="B6" s="6" t="s">
        <v>40</v>
      </c>
      <c r="C6" s="63">
        <v>0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63">
        <v>0</v>
      </c>
      <c r="V6" s="63">
        <v>0</v>
      </c>
      <c r="W6" s="63">
        <v>0</v>
      </c>
      <c r="X6" s="63">
        <v>0</v>
      </c>
      <c r="Y6" s="63">
        <v>0</v>
      </c>
      <c r="Z6" s="63">
        <v>0</v>
      </c>
      <c r="AA6" s="63">
        <v>0</v>
      </c>
      <c r="AB6" s="63">
        <v>0</v>
      </c>
      <c r="AC6" s="63">
        <v>0</v>
      </c>
      <c r="AD6" s="63">
        <v>0</v>
      </c>
      <c r="AE6" s="63">
        <v>0</v>
      </c>
      <c r="AF6" s="63">
        <v>0</v>
      </c>
      <c r="AG6" s="63">
        <v>0</v>
      </c>
      <c r="AH6" s="63">
        <v>0</v>
      </c>
      <c r="AI6" s="63">
        <v>0</v>
      </c>
      <c r="AJ6" s="63">
        <v>0</v>
      </c>
      <c r="AK6" s="63">
        <v>0</v>
      </c>
      <c r="AL6" s="63">
        <v>0</v>
      </c>
      <c r="AM6" s="16"/>
      <c r="AN6" s="17"/>
      <c r="AO6" s="17"/>
      <c r="AP6" s="17"/>
      <c r="AQ6" s="28"/>
      <c r="AR6" s="31"/>
      <c r="AS6" s="17"/>
      <c r="AT6" s="17"/>
      <c r="AU6" s="28"/>
      <c r="AV6" s="28"/>
      <c r="AW6" s="17"/>
      <c r="AX6" s="17"/>
      <c r="AY6" s="17"/>
      <c r="AZ6" s="28"/>
      <c r="BA6" s="28"/>
      <c r="BB6" s="28"/>
      <c r="BC6" s="28"/>
      <c r="BD6" s="28"/>
    </row>
    <row r="7" spans="1:56" x14ac:dyDescent="0.2">
      <c r="A7" s="68"/>
      <c r="B7" s="14" t="s">
        <v>39</v>
      </c>
      <c r="C7" s="49">
        <f t="shared" ref="C7:X7" si="0">C6</f>
        <v>0</v>
      </c>
      <c r="D7" s="50">
        <f t="shared" si="0"/>
        <v>0</v>
      </c>
      <c r="E7" s="51">
        <f t="shared" si="0"/>
        <v>0</v>
      </c>
      <c r="F7" s="52">
        <f t="shared" si="0"/>
        <v>0</v>
      </c>
      <c r="G7" s="51">
        <f t="shared" si="0"/>
        <v>0</v>
      </c>
      <c r="H7" s="50">
        <f t="shared" si="0"/>
        <v>0</v>
      </c>
      <c r="I7" s="51">
        <f t="shared" si="0"/>
        <v>0</v>
      </c>
      <c r="J7" s="50">
        <f t="shared" si="0"/>
        <v>0</v>
      </c>
      <c r="K7" s="51">
        <f t="shared" si="0"/>
        <v>0</v>
      </c>
      <c r="L7" s="50">
        <f t="shared" si="0"/>
        <v>0</v>
      </c>
      <c r="M7" s="51">
        <f t="shared" si="0"/>
        <v>0</v>
      </c>
      <c r="N7" s="50">
        <f t="shared" ref="N7" si="1">N6</f>
        <v>0</v>
      </c>
      <c r="O7" s="51">
        <f t="shared" si="0"/>
        <v>0</v>
      </c>
      <c r="P7" s="50">
        <f t="shared" ref="P7" si="2">P6</f>
        <v>0</v>
      </c>
      <c r="Q7" s="51">
        <f t="shared" si="0"/>
        <v>0</v>
      </c>
      <c r="R7" s="50">
        <f t="shared" ref="R7" si="3">R6</f>
        <v>0</v>
      </c>
      <c r="S7" s="51">
        <f t="shared" si="0"/>
        <v>0</v>
      </c>
      <c r="T7" s="50">
        <f t="shared" si="0"/>
        <v>0</v>
      </c>
      <c r="U7" s="51">
        <f t="shared" si="0"/>
        <v>0</v>
      </c>
      <c r="V7" s="50">
        <f t="shared" si="0"/>
        <v>0</v>
      </c>
      <c r="W7" s="51">
        <f t="shared" si="0"/>
        <v>0</v>
      </c>
      <c r="X7" s="50">
        <f t="shared" si="0"/>
        <v>0</v>
      </c>
      <c r="Y7" s="51">
        <f>Y6*4</f>
        <v>0</v>
      </c>
      <c r="Z7" s="50">
        <f>Z6</f>
        <v>0</v>
      </c>
      <c r="AA7" s="51">
        <f>AA6</f>
        <v>0</v>
      </c>
      <c r="AB7" s="50">
        <f>AB6*4</f>
        <v>0</v>
      </c>
      <c r="AC7" s="51">
        <f>AC6*8</f>
        <v>0</v>
      </c>
      <c r="AD7" s="50">
        <f>AD6*2</f>
        <v>0</v>
      </c>
      <c r="AE7" s="51">
        <f>AE6</f>
        <v>0</v>
      </c>
      <c r="AF7" s="50">
        <f>AF6</f>
        <v>0</v>
      </c>
      <c r="AG7" s="51">
        <f>AG6*4</f>
        <v>0</v>
      </c>
      <c r="AH7" s="50">
        <f>AH6*8</f>
        <v>0</v>
      </c>
      <c r="AI7" s="51">
        <f>AI6*8</f>
        <v>0</v>
      </c>
      <c r="AJ7" s="53">
        <f>AJ6*1</f>
        <v>0</v>
      </c>
      <c r="AK7" s="54">
        <f>AK6*1</f>
        <v>0</v>
      </c>
      <c r="AL7" s="53">
        <f>AL6*1</f>
        <v>0</v>
      </c>
      <c r="AM7" s="42"/>
      <c r="AN7" s="19">
        <f>SUM(C7:AL7)</f>
        <v>0</v>
      </c>
      <c r="AO7" s="43"/>
      <c r="AP7" s="24">
        <v>55</v>
      </c>
      <c r="AQ7" s="2"/>
      <c r="AR7" s="45">
        <f>AN7/AP7</f>
        <v>0</v>
      </c>
      <c r="AS7" s="22">
        <f>CEILING(AR7,1)</f>
        <v>0</v>
      </c>
      <c r="AT7" s="46">
        <f>(AS7*64)-AN7</f>
        <v>0</v>
      </c>
      <c r="AU7" s="28"/>
      <c r="AV7" s="28"/>
      <c r="AW7" s="69">
        <v>0</v>
      </c>
      <c r="AX7" s="69">
        <v>0</v>
      </c>
      <c r="AY7" s="69">
        <v>0</v>
      </c>
      <c r="AZ7" s="65">
        <f>AW7+AX7+AY7</f>
        <v>0</v>
      </c>
      <c r="BA7" s="28"/>
      <c r="BB7" s="28"/>
      <c r="BC7" s="28"/>
      <c r="BD7" s="28"/>
    </row>
    <row r="8" spans="1:56" x14ac:dyDescent="0.2">
      <c r="A8" s="68"/>
      <c r="B8" s="15" t="s">
        <v>0</v>
      </c>
      <c r="C8" s="55">
        <f>C4*C6</f>
        <v>0</v>
      </c>
      <c r="D8" s="56">
        <f t="shared" ref="D8:AL8" si="4">D4*D6</f>
        <v>0</v>
      </c>
      <c r="E8" s="57">
        <f t="shared" si="4"/>
        <v>0</v>
      </c>
      <c r="F8" s="58">
        <f t="shared" si="4"/>
        <v>0</v>
      </c>
      <c r="G8" s="57">
        <f t="shared" si="4"/>
        <v>0</v>
      </c>
      <c r="H8" s="59">
        <f t="shared" si="4"/>
        <v>0</v>
      </c>
      <c r="I8" s="57">
        <f t="shared" si="4"/>
        <v>0</v>
      </c>
      <c r="J8" s="59">
        <f t="shared" si="4"/>
        <v>0</v>
      </c>
      <c r="K8" s="57">
        <f t="shared" si="4"/>
        <v>0</v>
      </c>
      <c r="L8" s="59">
        <f t="shared" si="4"/>
        <v>0</v>
      </c>
      <c r="M8" s="57">
        <f t="shared" si="4"/>
        <v>0</v>
      </c>
      <c r="N8" s="59">
        <f t="shared" ref="N8" si="5">N4*N6</f>
        <v>0</v>
      </c>
      <c r="O8" s="57">
        <f t="shared" si="4"/>
        <v>0</v>
      </c>
      <c r="P8" s="59">
        <f t="shared" ref="P8" si="6">P4*P6</f>
        <v>0</v>
      </c>
      <c r="Q8" s="57">
        <f t="shared" si="4"/>
        <v>0</v>
      </c>
      <c r="R8" s="59">
        <f t="shared" ref="R8" si="7">R4*R6</f>
        <v>0</v>
      </c>
      <c r="S8" s="57">
        <f t="shared" si="4"/>
        <v>0</v>
      </c>
      <c r="T8" s="59">
        <f t="shared" si="4"/>
        <v>0</v>
      </c>
      <c r="U8" s="57">
        <f t="shared" si="4"/>
        <v>0</v>
      </c>
      <c r="V8" s="59">
        <f t="shared" si="4"/>
        <v>0</v>
      </c>
      <c r="W8" s="57">
        <f t="shared" si="4"/>
        <v>0</v>
      </c>
      <c r="X8" s="60">
        <f t="shared" si="4"/>
        <v>0</v>
      </c>
      <c r="Y8" s="57">
        <f t="shared" si="4"/>
        <v>0</v>
      </c>
      <c r="Z8" s="59">
        <f t="shared" si="4"/>
        <v>0</v>
      </c>
      <c r="AA8" s="57">
        <f t="shared" si="4"/>
        <v>0</v>
      </c>
      <c r="AB8" s="59">
        <f t="shared" si="4"/>
        <v>0</v>
      </c>
      <c r="AC8" s="57">
        <f t="shared" si="4"/>
        <v>0</v>
      </c>
      <c r="AD8" s="59">
        <f t="shared" si="4"/>
        <v>0</v>
      </c>
      <c r="AE8" s="57">
        <f t="shared" si="4"/>
        <v>0</v>
      </c>
      <c r="AF8" s="59">
        <f t="shared" si="4"/>
        <v>0</v>
      </c>
      <c r="AG8" s="57">
        <f t="shared" si="4"/>
        <v>0</v>
      </c>
      <c r="AH8" s="59">
        <f t="shared" si="4"/>
        <v>0</v>
      </c>
      <c r="AI8" s="57">
        <f t="shared" si="4"/>
        <v>0</v>
      </c>
      <c r="AJ8" s="61">
        <f t="shared" si="4"/>
        <v>0</v>
      </c>
      <c r="AK8" s="62">
        <f t="shared" si="4"/>
        <v>0</v>
      </c>
      <c r="AL8" s="61">
        <f t="shared" si="4"/>
        <v>0</v>
      </c>
      <c r="AM8" s="42"/>
      <c r="AN8" s="20">
        <f>SUM(C8:AM8)</f>
        <v>0</v>
      </c>
      <c r="AO8" s="43"/>
      <c r="AP8" s="24">
        <v>215</v>
      </c>
      <c r="AQ8" s="2"/>
      <c r="AR8" s="45">
        <f>AN8/AP8</f>
        <v>0</v>
      </c>
      <c r="AS8" s="22">
        <f>CEILING(AR8,1)</f>
        <v>0</v>
      </c>
      <c r="AT8" s="46">
        <f>(AS8*250)-AN8</f>
        <v>0</v>
      </c>
      <c r="AU8" s="28"/>
      <c r="AV8" s="28"/>
      <c r="AW8" s="70"/>
      <c r="AX8" s="70"/>
      <c r="AY8" s="70"/>
      <c r="AZ8" s="66"/>
      <c r="BA8" s="28"/>
      <c r="BB8" s="28"/>
      <c r="BC8" s="28"/>
      <c r="BD8" s="28"/>
    </row>
    <row r="9" spans="1:56" x14ac:dyDescent="0.2">
      <c r="A9" s="44"/>
      <c r="B9" s="17"/>
      <c r="C9" s="5"/>
      <c r="D9" s="13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26"/>
      <c r="AP9" s="26"/>
      <c r="AQ9" s="28"/>
      <c r="AR9" s="29"/>
      <c r="AS9" s="5"/>
      <c r="AT9" s="5"/>
      <c r="AU9" s="28"/>
      <c r="AV9" s="28"/>
      <c r="AW9" s="5"/>
      <c r="AX9" s="5"/>
      <c r="AY9" s="5"/>
      <c r="AZ9" s="28"/>
      <c r="BA9" s="28"/>
      <c r="BB9" s="28"/>
      <c r="BC9" s="28"/>
      <c r="BD9" s="28"/>
    </row>
    <row r="10" spans="1:56" x14ac:dyDescent="0.2">
      <c r="A10" s="67" t="s">
        <v>41</v>
      </c>
      <c r="B10" s="6" t="s">
        <v>40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16"/>
      <c r="AN10" s="17"/>
      <c r="AO10" s="17"/>
      <c r="AP10" s="17"/>
      <c r="AQ10" s="28"/>
      <c r="AR10" s="31"/>
      <c r="AS10" s="17"/>
      <c r="AT10" s="17"/>
      <c r="AU10" s="28"/>
      <c r="AV10" s="28"/>
      <c r="AW10" s="17"/>
      <c r="AX10" s="17"/>
      <c r="AY10" s="17"/>
      <c r="AZ10" s="28"/>
      <c r="BA10" s="28"/>
      <c r="BB10" s="28"/>
      <c r="BC10" s="28"/>
      <c r="BD10" s="28"/>
    </row>
    <row r="11" spans="1:56" x14ac:dyDescent="0.2">
      <c r="A11" s="68"/>
      <c r="B11" s="14" t="s">
        <v>39</v>
      </c>
      <c r="C11" s="49">
        <f t="shared" ref="C11:X11" si="8">C10</f>
        <v>0</v>
      </c>
      <c r="D11" s="50">
        <f t="shared" si="8"/>
        <v>0</v>
      </c>
      <c r="E11" s="51">
        <f t="shared" si="8"/>
        <v>0</v>
      </c>
      <c r="F11" s="52">
        <f t="shared" si="8"/>
        <v>0</v>
      </c>
      <c r="G11" s="51">
        <f t="shared" si="8"/>
        <v>0</v>
      </c>
      <c r="H11" s="50">
        <f t="shared" si="8"/>
        <v>0</v>
      </c>
      <c r="I11" s="51">
        <f t="shared" si="8"/>
        <v>0</v>
      </c>
      <c r="J11" s="50">
        <f t="shared" si="8"/>
        <v>0</v>
      </c>
      <c r="K11" s="51">
        <f t="shared" si="8"/>
        <v>0</v>
      </c>
      <c r="L11" s="50">
        <f t="shared" si="8"/>
        <v>0</v>
      </c>
      <c r="M11" s="51">
        <f t="shared" si="8"/>
        <v>0</v>
      </c>
      <c r="N11" s="50">
        <f t="shared" ref="N11" si="9">N10</f>
        <v>0</v>
      </c>
      <c r="O11" s="51">
        <f t="shared" si="8"/>
        <v>0</v>
      </c>
      <c r="P11" s="50">
        <f t="shared" ref="P11" si="10">P10</f>
        <v>0</v>
      </c>
      <c r="Q11" s="51">
        <f t="shared" si="8"/>
        <v>0</v>
      </c>
      <c r="R11" s="50">
        <f t="shared" ref="R11" si="11">R10</f>
        <v>0</v>
      </c>
      <c r="S11" s="51">
        <f t="shared" si="8"/>
        <v>0</v>
      </c>
      <c r="T11" s="50">
        <f t="shared" si="8"/>
        <v>0</v>
      </c>
      <c r="U11" s="51">
        <f t="shared" si="8"/>
        <v>0</v>
      </c>
      <c r="V11" s="50">
        <f t="shared" si="8"/>
        <v>0</v>
      </c>
      <c r="W11" s="51">
        <f t="shared" si="8"/>
        <v>0</v>
      </c>
      <c r="X11" s="50">
        <f t="shared" si="8"/>
        <v>0</v>
      </c>
      <c r="Y11" s="51">
        <f>Y10*4</f>
        <v>0</v>
      </c>
      <c r="Z11" s="50">
        <f>Z10</f>
        <v>0</v>
      </c>
      <c r="AA11" s="51">
        <f>AA10</f>
        <v>0</v>
      </c>
      <c r="AB11" s="50">
        <f>AB10*4</f>
        <v>0</v>
      </c>
      <c r="AC11" s="51">
        <f>AC10*8</f>
        <v>0</v>
      </c>
      <c r="AD11" s="50">
        <f>AD10*2</f>
        <v>0</v>
      </c>
      <c r="AE11" s="51">
        <f>AE10</f>
        <v>0</v>
      </c>
      <c r="AF11" s="50">
        <f>AF10</f>
        <v>0</v>
      </c>
      <c r="AG11" s="51">
        <f>AG10*4</f>
        <v>0</v>
      </c>
      <c r="AH11" s="50">
        <f>AH10*8</f>
        <v>0</v>
      </c>
      <c r="AI11" s="51">
        <f>AI10*8</f>
        <v>0</v>
      </c>
      <c r="AJ11" s="53">
        <f>AJ10*1</f>
        <v>0</v>
      </c>
      <c r="AK11" s="54">
        <f>AK10*1</f>
        <v>0</v>
      </c>
      <c r="AL11" s="53">
        <f>AL10*1</f>
        <v>0</v>
      </c>
      <c r="AM11" s="42"/>
      <c r="AN11" s="19">
        <f>SUM(C11:AL11)</f>
        <v>0</v>
      </c>
      <c r="AO11" s="43"/>
      <c r="AP11" s="24">
        <v>55</v>
      </c>
      <c r="AQ11" s="2"/>
      <c r="AR11" s="45">
        <f>AN11/AP11</f>
        <v>0</v>
      </c>
      <c r="AS11" s="22">
        <f>CEILING(AR11,1)</f>
        <v>0</v>
      </c>
      <c r="AT11" s="46">
        <f>(AS11*64)-AN11</f>
        <v>0</v>
      </c>
      <c r="AU11" s="28"/>
      <c r="AV11" s="28"/>
      <c r="AW11" s="69">
        <v>0</v>
      </c>
      <c r="AX11" s="69">
        <v>0</v>
      </c>
      <c r="AY11" s="69">
        <v>0</v>
      </c>
      <c r="AZ11" s="65">
        <f>AW11+AX11+AY11</f>
        <v>0</v>
      </c>
      <c r="BA11" s="28"/>
      <c r="BB11" s="28"/>
      <c r="BC11" s="28"/>
      <c r="BD11" s="28"/>
    </row>
    <row r="12" spans="1:56" x14ac:dyDescent="0.2">
      <c r="A12" s="68"/>
      <c r="B12" s="15" t="s">
        <v>0</v>
      </c>
      <c r="C12" s="55">
        <f>C4*C10</f>
        <v>0</v>
      </c>
      <c r="D12" s="56">
        <f t="shared" ref="D12:AL12" si="12">D4*D10</f>
        <v>0</v>
      </c>
      <c r="E12" s="57">
        <f t="shared" si="12"/>
        <v>0</v>
      </c>
      <c r="F12" s="58">
        <f t="shared" si="12"/>
        <v>0</v>
      </c>
      <c r="G12" s="57">
        <f t="shared" si="12"/>
        <v>0</v>
      </c>
      <c r="H12" s="59">
        <f t="shared" si="12"/>
        <v>0</v>
      </c>
      <c r="I12" s="57">
        <f t="shared" si="12"/>
        <v>0</v>
      </c>
      <c r="J12" s="59">
        <f t="shared" si="12"/>
        <v>0</v>
      </c>
      <c r="K12" s="57">
        <f t="shared" si="12"/>
        <v>0</v>
      </c>
      <c r="L12" s="59">
        <f t="shared" si="12"/>
        <v>0</v>
      </c>
      <c r="M12" s="57">
        <f t="shared" si="12"/>
        <v>0</v>
      </c>
      <c r="N12" s="59">
        <f t="shared" ref="N12" si="13">N4*N10</f>
        <v>0</v>
      </c>
      <c r="O12" s="57">
        <f t="shared" si="12"/>
        <v>0</v>
      </c>
      <c r="P12" s="59">
        <f t="shared" ref="P12" si="14">P4*P10</f>
        <v>0</v>
      </c>
      <c r="Q12" s="57">
        <f t="shared" si="12"/>
        <v>0</v>
      </c>
      <c r="R12" s="59">
        <f t="shared" ref="R12" si="15">R4*R10</f>
        <v>0</v>
      </c>
      <c r="S12" s="57">
        <f t="shared" si="12"/>
        <v>0</v>
      </c>
      <c r="T12" s="59">
        <f t="shared" si="12"/>
        <v>0</v>
      </c>
      <c r="U12" s="57">
        <f t="shared" si="12"/>
        <v>0</v>
      </c>
      <c r="V12" s="59">
        <f t="shared" si="12"/>
        <v>0</v>
      </c>
      <c r="W12" s="57">
        <f t="shared" si="12"/>
        <v>0</v>
      </c>
      <c r="X12" s="60">
        <f t="shared" si="12"/>
        <v>0</v>
      </c>
      <c r="Y12" s="57">
        <f t="shared" si="12"/>
        <v>0</v>
      </c>
      <c r="Z12" s="59">
        <f t="shared" si="12"/>
        <v>0</v>
      </c>
      <c r="AA12" s="57">
        <f t="shared" si="12"/>
        <v>0</v>
      </c>
      <c r="AB12" s="59">
        <f t="shared" si="12"/>
        <v>0</v>
      </c>
      <c r="AC12" s="57">
        <f t="shared" si="12"/>
        <v>0</v>
      </c>
      <c r="AD12" s="59">
        <f t="shared" si="12"/>
        <v>0</v>
      </c>
      <c r="AE12" s="57">
        <f t="shared" si="12"/>
        <v>0</v>
      </c>
      <c r="AF12" s="59">
        <f t="shared" si="12"/>
        <v>0</v>
      </c>
      <c r="AG12" s="57">
        <f t="shared" si="12"/>
        <v>0</v>
      </c>
      <c r="AH12" s="59">
        <f t="shared" si="12"/>
        <v>0</v>
      </c>
      <c r="AI12" s="57">
        <f t="shared" si="12"/>
        <v>0</v>
      </c>
      <c r="AJ12" s="61">
        <f t="shared" si="12"/>
        <v>0</v>
      </c>
      <c r="AK12" s="62">
        <f t="shared" si="12"/>
        <v>0</v>
      </c>
      <c r="AL12" s="61">
        <f t="shared" si="12"/>
        <v>0</v>
      </c>
      <c r="AM12" s="42"/>
      <c r="AN12" s="20">
        <f>SUM(C12:AM12)</f>
        <v>0</v>
      </c>
      <c r="AO12" s="43"/>
      <c r="AP12" s="24">
        <v>215</v>
      </c>
      <c r="AQ12" s="2"/>
      <c r="AR12" s="45">
        <f>AN12/AP12</f>
        <v>0</v>
      </c>
      <c r="AS12" s="22">
        <f>CEILING(AR12,1)</f>
        <v>0</v>
      </c>
      <c r="AT12" s="46">
        <f>(AS12*250)-AN12</f>
        <v>0</v>
      </c>
      <c r="AU12" s="28"/>
      <c r="AV12" s="28"/>
      <c r="AW12" s="70"/>
      <c r="AX12" s="70"/>
      <c r="AY12" s="70"/>
      <c r="AZ12" s="66"/>
      <c r="BA12" s="28"/>
      <c r="BB12" s="28"/>
      <c r="BC12" s="28"/>
      <c r="BD12" s="28"/>
    </row>
    <row r="13" spans="1:56" x14ac:dyDescent="0.2">
      <c r="A13" s="44"/>
      <c r="B13" s="17"/>
      <c r="C13" s="5"/>
      <c r="D13" s="13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26"/>
      <c r="AP13" s="26"/>
      <c r="AQ13" s="28"/>
      <c r="AR13" s="29"/>
      <c r="AS13" s="5"/>
      <c r="AT13" s="5"/>
      <c r="AU13" s="28"/>
      <c r="AV13" s="28"/>
      <c r="AW13" s="5"/>
      <c r="AX13" s="5"/>
      <c r="AY13" s="5"/>
      <c r="AZ13" s="28"/>
      <c r="BA13" s="28"/>
      <c r="BB13" s="28"/>
      <c r="BC13" s="28"/>
      <c r="BD13" s="28"/>
    </row>
    <row r="14" spans="1:56" x14ac:dyDescent="0.2">
      <c r="A14" s="67" t="s">
        <v>41</v>
      </c>
      <c r="B14" s="6" t="s">
        <v>40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16"/>
      <c r="AN14" s="17"/>
      <c r="AO14" s="17"/>
      <c r="AP14" s="17"/>
      <c r="AQ14" s="28"/>
      <c r="AR14" s="31"/>
      <c r="AS14" s="17"/>
      <c r="AT14" s="17"/>
      <c r="AU14" s="28"/>
      <c r="AV14" s="28"/>
      <c r="AW14" s="17"/>
      <c r="AX14" s="17"/>
      <c r="AY14" s="17"/>
      <c r="AZ14" s="28"/>
      <c r="BA14" s="28"/>
      <c r="BB14" s="28"/>
      <c r="BC14" s="28"/>
      <c r="BD14" s="28"/>
    </row>
    <row r="15" spans="1:56" x14ac:dyDescent="0.2">
      <c r="A15" s="68"/>
      <c r="B15" s="14" t="s">
        <v>39</v>
      </c>
      <c r="C15" s="49">
        <f>C14</f>
        <v>0</v>
      </c>
      <c r="D15" s="50">
        <f t="shared" ref="D15:X15" si="16">D14</f>
        <v>0</v>
      </c>
      <c r="E15" s="51">
        <f t="shared" si="16"/>
        <v>0</v>
      </c>
      <c r="F15" s="52">
        <f t="shared" si="16"/>
        <v>0</v>
      </c>
      <c r="G15" s="51">
        <f t="shared" si="16"/>
        <v>0</v>
      </c>
      <c r="H15" s="50">
        <f t="shared" si="16"/>
        <v>0</v>
      </c>
      <c r="I15" s="51">
        <f t="shared" si="16"/>
        <v>0</v>
      </c>
      <c r="J15" s="50">
        <f t="shared" si="16"/>
        <v>0</v>
      </c>
      <c r="K15" s="51">
        <f t="shared" si="16"/>
        <v>0</v>
      </c>
      <c r="L15" s="50">
        <f t="shared" si="16"/>
        <v>0</v>
      </c>
      <c r="M15" s="51">
        <f t="shared" si="16"/>
        <v>0</v>
      </c>
      <c r="N15" s="50">
        <f t="shared" ref="N15" si="17">N14</f>
        <v>0</v>
      </c>
      <c r="O15" s="51">
        <f t="shared" si="16"/>
        <v>0</v>
      </c>
      <c r="P15" s="50">
        <f t="shared" ref="P15" si="18">P14</f>
        <v>0</v>
      </c>
      <c r="Q15" s="51">
        <f t="shared" si="16"/>
        <v>0</v>
      </c>
      <c r="R15" s="50">
        <f t="shared" ref="R15" si="19">R14</f>
        <v>0</v>
      </c>
      <c r="S15" s="51">
        <f t="shared" si="16"/>
        <v>0</v>
      </c>
      <c r="T15" s="50">
        <f t="shared" si="16"/>
        <v>0</v>
      </c>
      <c r="U15" s="51">
        <f t="shared" si="16"/>
        <v>0</v>
      </c>
      <c r="V15" s="50">
        <f t="shared" si="16"/>
        <v>0</v>
      </c>
      <c r="W15" s="51">
        <f t="shared" si="16"/>
        <v>0</v>
      </c>
      <c r="X15" s="50">
        <f t="shared" si="16"/>
        <v>0</v>
      </c>
      <c r="Y15" s="51">
        <f>Y14*4</f>
        <v>0</v>
      </c>
      <c r="Z15" s="50">
        <f>Z14</f>
        <v>0</v>
      </c>
      <c r="AA15" s="51">
        <f>AA14</f>
        <v>0</v>
      </c>
      <c r="AB15" s="50">
        <f>AB14*4</f>
        <v>0</v>
      </c>
      <c r="AC15" s="51">
        <f>AC14*8</f>
        <v>0</v>
      </c>
      <c r="AD15" s="50">
        <f>AD14*2</f>
        <v>0</v>
      </c>
      <c r="AE15" s="51">
        <f>AE14</f>
        <v>0</v>
      </c>
      <c r="AF15" s="50">
        <f>AF14</f>
        <v>0</v>
      </c>
      <c r="AG15" s="51">
        <f>AG14*4</f>
        <v>0</v>
      </c>
      <c r="AH15" s="50">
        <f>AH14*8</f>
        <v>0</v>
      </c>
      <c r="AI15" s="51">
        <f>AI14*8</f>
        <v>0</v>
      </c>
      <c r="AJ15" s="53">
        <f>AJ14*1</f>
        <v>0</v>
      </c>
      <c r="AK15" s="54">
        <f>AK14*1</f>
        <v>0</v>
      </c>
      <c r="AL15" s="53">
        <f>AL14*1</f>
        <v>0</v>
      </c>
      <c r="AM15" s="42"/>
      <c r="AN15" s="19">
        <f>SUM(C15:AL15)</f>
        <v>0</v>
      </c>
      <c r="AO15" s="43"/>
      <c r="AP15" s="24">
        <v>55</v>
      </c>
      <c r="AQ15" s="2"/>
      <c r="AR15" s="45">
        <f>AN15/AP15</f>
        <v>0</v>
      </c>
      <c r="AS15" s="22">
        <f>CEILING(AR15,1)</f>
        <v>0</v>
      </c>
      <c r="AT15" s="46">
        <f>(AS15*64)-AN15</f>
        <v>0</v>
      </c>
      <c r="AU15" s="28"/>
      <c r="AV15" s="28"/>
      <c r="AW15" s="69">
        <v>0</v>
      </c>
      <c r="AX15" s="69">
        <v>0</v>
      </c>
      <c r="AY15" s="69">
        <v>0</v>
      </c>
      <c r="AZ15" s="65">
        <f>AW15+AX15+AY15</f>
        <v>0</v>
      </c>
      <c r="BA15" s="28"/>
      <c r="BB15" s="28"/>
      <c r="BC15" s="28"/>
      <c r="BD15" s="28"/>
    </row>
    <row r="16" spans="1:56" x14ac:dyDescent="0.2">
      <c r="A16" s="68"/>
      <c r="B16" s="15" t="s">
        <v>0</v>
      </c>
      <c r="C16" s="55">
        <f>C4*C14</f>
        <v>0</v>
      </c>
      <c r="D16" s="56">
        <f t="shared" ref="D16:AL16" si="20">D4*D14</f>
        <v>0</v>
      </c>
      <c r="E16" s="57">
        <f t="shared" si="20"/>
        <v>0</v>
      </c>
      <c r="F16" s="58">
        <f t="shared" si="20"/>
        <v>0</v>
      </c>
      <c r="G16" s="57">
        <f t="shared" si="20"/>
        <v>0</v>
      </c>
      <c r="H16" s="59">
        <f t="shared" si="20"/>
        <v>0</v>
      </c>
      <c r="I16" s="57">
        <f t="shared" si="20"/>
        <v>0</v>
      </c>
      <c r="J16" s="59">
        <f t="shared" si="20"/>
        <v>0</v>
      </c>
      <c r="K16" s="57">
        <f t="shared" si="20"/>
        <v>0</v>
      </c>
      <c r="L16" s="59">
        <f t="shared" si="20"/>
        <v>0</v>
      </c>
      <c r="M16" s="57">
        <f t="shared" si="20"/>
        <v>0</v>
      </c>
      <c r="N16" s="59">
        <f t="shared" ref="N16" si="21">N4*N14</f>
        <v>0</v>
      </c>
      <c r="O16" s="57">
        <f t="shared" si="20"/>
        <v>0</v>
      </c>
      <c r="P16" s="59">
        <f t="shared" ref="P16" si="22">P4*P14</f>
        <v>0</v>
      </c>
      <c r="Q16" s="57">
        <f t="shared" si="20"/>
        <v>0</v>
      </c>
      <c r="R16" s="59">
        <f t="shared" ref="R16" si="23">R4*R14</f>
        <v>0</v>
      </c>
      <c r="S16" s="57">
        <f t="shared" si="20"/>
        <v>0</v>
      </c>
      <c r="T16" s="59">
        <f t="shared" si="20"/>
        <v>0</v>
      </c>
      <c r="U16" s="57">
        <f t="shared" si="20"/>
        <v>0</v>
      </c>
      <c r="V16" s="59">
        <f t="shared" si="20"/>
        <v>0</v>
      </c>
      <c r="W16" s="57">
        <f t="shared" si="20"/>
        <v>0</v>
      </c>
      <c r="X16" s="60">
        <f t="shared" si="20"/>
        <v>0</v>
      </c>
      <c r="Y16" s="57">
        <f t="shared" si="20"/>
        <v>0</v>
      </c>
      <c r="Z16" s="59">
        <f t="shared" si="20"/>
        <v>0</v>
      </c>
      <c r="AA16" s="57">
        <f t="shared" si="20"/>
        <v>0</v>
      </c>
      <c r="AB16" s="59">
        <f t="shared" si="20"/>
        <v>0</v>
      </c>
      <c r="AC16" s="57">
        <f t="shared" si="20"/>
        <v>0</v>
      </c>
      <c r="AD16" s="59">
        <f t="shared" si="20"/>
        <v>0</v>
      </c>
      <c r="AE16" s="57">
        <f t="shared" si="20"/>
        <v>0</v>
      </c>
      <c r="AF16" s="59">
        <f t="shared" si="20"/>
        <v>0</v>
      </c>
      <c r="AG16" s="57">
        <f t="shared" si="20"/>
        <v>0</v>
      </c>
      <c r="AH16" s="59">
        <f t="shared" si="20"/>
        <v>0</v>
      </c>
      <c r="AI16" s="57">
        <f t="shared" si="20"/>
        <v>0</v>
      </c>
      <c r="AJ16" s="61">
        <f t="shared" si="20"/>
        <v>0</v>
      </c>
      <c r="AK16" s="62">
        <f t="shared" si="20"/>
        <v>0</v>
      </c>
      <c r="AL16" s="61">
        <f t="shared" si="20"/>
        <v>0</v>
      </c>
      <c r="AM16" s="42"/>
      <c r="AN16" s="20">
        <f>SUM(C16:AM16)</f>
        <v>0</v>
      </c>
      <c r="AO16" s="43"/>
      <c r="AP16" s="24">
        <v>215</v>
      </c>
      <c r="AQ16" s="2"/>
      <c r="AR16" s="45">
        <f>AN16/AP16</f>
        <v>0</v>
      </c>
      <c r="AS16" s="22">
        <f>CEILING(AR16,1)</f>
        <v>0</v>
      </c>
      <c r="AT16" s="46">
        <f>(AS16*250)-AN16</f>
        <v>0</v>
      </c>
      <c r="AU16" s="28"/>
      <c r="AV16" s="28"/>
      <c r="AW16" s="70"/>
      <c r="AX16" s="70"/>
      <c r="AY16" s="70"/>
      <c r="AZ16" s="66"/>
      <c r="BA16" s="28"/>
      <c r="BB16" s="28"/>
      <c r="BC16" s="28"/>
      <c r="BD16" s="28"/>
    </row>
    <row r="17" spans="1:56" x14ac:dyDescent="0.2">
      <c r="A17" s="44"/>
      <c r="B17" s="17"/>
      <c r="C17" s="5"/>
      <c r="D17" s="13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26"/>
      <c r="AP17" s="26"/>
      <c r="AQ17" s="28"/>
      <c r="AR17" s="29"/>
      <c r="AS17" s="5"/>
      <c r="AT17" s="5"/>
      <c r="AU17" s="28"/>
      <c r="AV17" s="28"/>
      <c r="AW17" s="5"/>
      <c r="AX17" s="5"/>
      <c r="AY17" s="5"/>
      <c r="AZ17" s="28"/>
      <c r="BA17" s="28"/>
      <c r="BB17" s="28"/>
      <c r="BC17" s="28"/>
      <c r="BD17" s="28"/>
    </row>
    <row r="18" spans="1:56" x14ac:dyDescent="0.2">
      <c r="A18" s="67" t="s">
        <v>41</v>
      </c>
      <c r="B18" s="6" t="s">
        <v>40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16"/>
      <c r="AN18" s="17"/>
      <c r="AO18" s="17"/>
      <c r="AP18" s="17"/>
      <c r="AQ18" s="28"/>
      <c r="AR18" s="31"/>
      <c r="AS18" s="17"/>
      <c r="AT18" s="17"/>
      <c r="AU18" s="28"/>
      <c r="AV18" s="28"/>
      <c r="AW18" s="17"/>
      <c r="AX18" s="17"/>
      <c r="AY18" s="17"/>
      <c r="AZ18" s="28"/>
      <c r="BA18" s="28"/>
      <c r="BB18" s="28"/>
      <c r="BC18" s="28"/>
      <c r="BD18" s="28"/>
    </row>
    <row r="19" spans="1:56" x14ac:dyDescent="0.2">
      <c r="A19" s="68"/>
      <c r="B19" s="14" t="s">
        <v>39</v>
      </c>
      <c r="C19" s="49">
        <f t="shared" ref="C19:X19" si="24">C18</f>
        <v>0</v>
      </c>
      <c r="D19" s="50">
        <f t="shared" si="24"/>
        <v>0</v>
      </c>
      <c r="E19" s="51">
        <f t="shared" si="24"/>
        <v>0</v>
      </c>
      <c r="F19" s="52">
        <f t="shared" si="24"/>
        <v>0</v>
      </c>
      <c r="G19" s="51">
        <f t="shared" si="24"/>
        <v>0</v>
      </c>
      <c r="H19" s="50">
        <f t="shared" si="24"/>
        <v>0</v>
      </c>
      <c r="I19" s="51">
        <f t="shared" si="24"/>
        <v>0</v>
      </c>
      <c r="J19" s="50">
        <f t="shared" si="24"/>
        <v>0</v>
      </c>
      <c r="K19" s="51">
        <f t="shared" si="24"/>
        <v>0</v>
      </c>
      <c r="L19" s="50">
        <f t="shared" si="24"/>
        <v>0</v>
      </c>
      <c r="M19" s="51">
        <f t="shared" si="24"/>
        <v>0</v>
      </c>
      <c r="N19" s="50">
        <f t="shared" ref="N19" si="25">N18</f>
        <v>0</v>
      </c>
      <c r="O19" s="51">
        <f t="shared" si="24"/>
        <v>0</v>
      </c>
      <c r="P19" s="50">
        <f t="shared" ref="P19" si="26">P18</f>
        <v>0</v>
      </c>
      <c r="Q19" s="51">
        <f t="shared" si="24"/>
        <v>0</v>
      </c>
      <c r="R19" s="50">
        <f t="shared" ref="R19" si="27">R18</f>
        <v>0</v>
      </c>
      <c r="S19" s="51">
        <f t="shared" si="24"/>
        <v>0</v>
      </c>
      <c r="T19" s="50">
        <f t="shared" si="24"/>
        <v>0</v>
      </c>
      <c r="U19" s="51">
        <f t="shared" si="24"/>
        <v>0</v>
      </c>
      <c r="V19" s="50">
        <f t="shared" si="24"/>
        <v>0</v>
      </c>
      <c r="W19" s="51">
        <f t="shared" si="24"/>
        <v>0</v>
      </c>
      <c r="X19" s="50">
        <f t="shared" si="24"/>
        <v>0</v>
      </c>
      <c r="Y19" s="51">
        <f>Y18*4</f>
        <v>0</v>
      </c>
      <c r="Z19" s="50">
        <f>Z18</f>
        <v>0</v>
      </c>
      <c r="AA19" s="51">
        <f>AA18</f>
        <v>0</v>
      </c>
      <c r="AB19" s="50">
        <f>AB18*4</f>
        <v>0</v>
      </c>
      <c r="AC19" s="51">
        <f>AC18*8</f>
        <v>0</v>
      </c>
      <c r="AD19" s="50">
        <f>AD18*2</f>
        <v>0</v>
      </c>
      <c r="AE19" s="51">
        <f>AE18</f>
        <v>0</v>
      </c>
      <c r="AF19" s="50">
        <f>AF18</f>
        <v>0</v>
      </c>
      <c r="AG19" s="51">
        <f>AG18*4</f>
        <v>0</v>
      </c>
      <c r="AH19" s="50">
        <f>AH18*8</f>
        <v>0</v>
      </c>
      <c r="AI19" s="51">
        <f>AI18*8</f>
        <v>0</v>
      </c>
      <c r="AJ19" s="53">
        <f>AJ18*1</f>
        <v>0</v>
      </c>
      <c r="AK19" s="54">
        <f>AK18*1</f>
        <v>0</v>
      </c>
      <c r="AL19" s="53">
        <f>AL18*1</f>
        <v>0</v>
      </c>
      <c r="AM19" s="42"/>
      <c r="AN19" s="19">
        <f>SUM(C19:AL19)</f>
        <v>0</v>
      </c>
      <c r="AO19" s="43"/>
      <c r="AP19" s="24">
        <v>55</v>
      </c>
      <c r="AQ19" s="2"/>
      <c r="AR19" s="45">
        <f>AN19/AP19</f>
        <v>0</v>
      </c>
      <c r="AS19" s="22">
        <f>CEILING(AR19,1)</f>
        <v>0</v>
      </c>
      <c r="AT19" s="46">
        <f>(AS19*64)-AN19</f>
        <v>0</v>
      </c>
      <c r="AU19" s="28"/>
      <c r="AV19" s="28"/>
      <c r="AW19" s="69">
        <v>0</v>
      </c>
      <c r="AX19" s="69">
        <v>0</v>
      </c>
      <c r="AY19" s="69">
        <v>0</v>
      </c>
      <c r="AZ19" s="65">
        <f>AW19+AX19+AY19</f>
        <v>0</v>
      </c>
      <c r="BA19" s="28"/>
      <c r="BB19" s="28"/>
      <c r="BC19" s="28"/>
      <c r="BD19" s="28"/>
    </row>
    <row r="20" spans="1:56" x14ac:dyDescent="0.2">
      <c r="A20" s="68"/>
      <c r="B20" s="15" t="s">
        <v>0</v>
      </c>
      <c r="C20" s="55">
        <f>C4*C18</f>
        <v>0</v>
      </c>
      <c r="D20" s="56">
        <f t="shared" ref="D20:AL20" si="28">D4*D18</f>
        <v>0</v>
      </c>
      <c r="E20" s="57">
        <f t="shared" si="28"/>
        <v>0</v>
      </c>
      <c r="F20" s="58">
        <f t="shared" si="28"/>
        <v>0</v>
      </c>
      <c r="G20" s="57">
        <f t="shared" si="28"/>
        <v>0</v>
      </c>
      <c r="H20" s="59">
        <f t="shared" si="28"/>
        <v>0</v>
      </c>
      <c r="I20" s="57">
        <f t="shared" si="28"/>
        <v>0</v>
      </c>
      <c r="J20" s="59">
        <f t="shared" si="28"/>
        <v>0</v>
      </c>
      <c r="K20" s="57">
        <f t="shared" si="28"/>
        <v>0</v>
      </c>
      <c r="L20" s="59">
        <f t="shared" si="28"/>
        <v>0</v>
      </c>
      <c r="M20" s="57">
        <f t="shared" si="28"/>
        <v>0</v>
      </c>
      <c r="N20" s="59">
        <f t="shared" ref="N20" si="29">N4*N18</f>
        <v>0</v>
      </c>
      <c r="O20" s="57">
        <f t="shared" si="28"/>
        <v>0</v>
      </c>
      <c r="P20" s="59">
        <f t="shared" ref="P20" si="30">P4*P18</f>
        <v>0</v>
      </c>
      <c r="Q20" s="57">
        <f t="shared" si="28"/>
        <v>0</v>
      </c>
      <c r="R20" s="59">
        <f t="shared" ref="R20" si="31">R4*R18</f>
        <v>0</v>
      </c>
      <c r="S20" s="57">
        <f t="shared" si="28"/>
        <v>0</v>
      </c>
      <c r="T20" s="59">
        <f t="shared" si="28"/>
        <v>0</v>
      </c>
      <c r="U20" s="57">
        <f t="shared" si="28"/>
        <v>0</v>
      </c>
      <c r="V20" s="59">
        <f t="shared" si="28"/>
        <v>0</v>
      </c>
      <c r="W20" s="57">
        <f t="shared" si="28"/>
        <v>0</v>
      </c>
      <c r="X20" s="60">
        <f t="shared" si="28"/>
        <v>0</v>
      </c>
      <c r="Y20" s="57">
        <f t="shared" si="28"/>
        <v>0</v>
      </c>
      <c r="Z20" s="59">
        <f t="shared" si="28"/>
        <v>0</v>
      </c>
      <c r="AA20" s="57">
        <f t="shared" si="28"/>
        <v>0</v>
      </c>
      <c r="AB20" s="59">
        <f t="shared" si="28"/>
        <v>0</v>
      </c>
      <c r="AC20" s="57">
        <f t="shared" si="28"/>
        <v>0</v>
      </c>
      <c r="AD20" s="59">
        <f t="shared" si="28"/>
        <v>0</v>
      </c>
      <c r="AE20" s="57">
        <f t="shared" si="28"/>
        <v>0</v>
      </c>
      <c r="AF20" s="59">
        <f t="shared" si="28"/>
        <v>0</v>
      </c>
      <c r="AG20" s="57">
        <f t="shared" si="28"/>
        <v>0</v>
      </c>
      <c r="AH20" s="59">
        <f t="shared" si="28"/>
        <v>0</v>
      </c>
      <c r="AI20" s="57">
        <f t="shared" si="28"/>
        <v>0</v>
      </c>
      <c r="AJ20" s="61">
        <f t="shared" si="28"/>
        <v>0</v>
      </c>
      <c r="AK20" s="62">
        <f t="shared" si="28"/>
        <v>0</v>
      </c>
      <c r="AL20" s="61">
        <f t="shared" si="28"/>
        <v>0</v>
      </c>
      <c r="AM20" s="42"/>
      <c r="AN20" s="20">
        <f>SUM(C20:AM20)</f>
        <v>0</v>
      </c>
      <c r="AO20" s="43"/>
      <c r="AP20" s="24">
        <v>215</v>
      </c>
      <c r="AQ20" s="2"/>
      <c r="AR20" s="45">
        <f>AN20/AP20</f>
        <v>0</v>
      </c>
      <c r="AS20" s="22">
        <f>CEILING(AR20,1)</f>
        <v>0</v>
      </c>
      <c r="AT20" s="46">
        <f>(AS20*250)-AN20</f>
        <v>0</v>
      </c>
      <c r="AU20" s="28"/>
      <c r="AV20" s="28"/>
      <c r="AW20" s="70"/>
      <c r="AX20" s="70"/>
      <c r="AY20" s="70"/>
      <c r="AZ20" s="66"/>
      <c r="BA20" s="28"/>
      <c r="BB20" s="28"/>
      <c r="BC20" s="28"/>
      <c r="BD20" s="28"/>
    </row>
    <row r="21" spans="1:56" x14ac:dyDescent="0.2">
      <c r="A21" s="44"/>
      <c r="B21" s="17"/>
      <c r="C21" s="5"/>
      <c r="D21" s="13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26"/>
      <c r="AP21" s="26"/>
      <c r="AQ21" s="28"/>
      <c r="AR21" s="29"/>
      <c r="AS21" s="5"/>
      <c r="AT21" s="5"/>
      <c r="AU21" s="28"/>
      <c r="AV21" s="28"/>
      <c r="AW21" s="5"/>
      <c r="AX21" s="5"/>
      <c r="AY21" s="5"/>
      <c r="AZ21" s="28"/>
      <c r="BA21" s="28"/>
      <c r="BB21" s="28"/>
      <c r="BC21" s="28"/>
      <c r="BD21" s="28"/>
    </row>
    <row r="22" spans="1:56" x14ac:dyDescent="0.2">
      <c r="A22" s="67" t="s">
        <v>41</v>
      </c>
      <c r="B22" s="6" t="s">
        <v>40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16"/>
      <c r="AN22" s="17"/>
      <c r="AO22" s="17"/>
      <c r="AP22" s="17"/>
      <c r="AQ22" s="28"/>
      <c r="AR22" s="31"/>
      <c r="AS22" s="17"/>
      <c r="AT22" s="17"/>
      <c r="AU22" s="28"/>
      <c r="AV22" s="28"/>
      <c r="AW22" s="17"/>
      <c r="AX22" s="17"/>
      <c r="AY22" s="17"/>
      <c r="AZ22" s="28"/>
      <c r="BA22" s="28"/>
      <c r="BB22" s="28"/>
      <c r="BC22" s="28"/>
      <c r="BD22" s="28"/>
    </row>
    <row r="23" spans="1:56" x14ac:dyDescent="0.2">
      <c r="A23" s="68"/>
      <c r="B23" s="14" t="s">
        <v>39</v>
      </c>
      <c r="C23" s="49">
        <f t="shared" ref="C23:X23" si="32">C22</f>
        <v>0</v>
      </c>
      <c r="D23" s="50">
        <f t="shared" si="32"/>
        <v>0</v>
      </c>
      <c r="E23" s="51">
        <f t="shared" si="32"/>
        <v>0</v>
      </c>
      <c r="F23" s="52">
        <f t="shared" si="32"/>
        <v>0</v>
      </c>
      <c r="G23" s="51">
        <f t="shared" si="32"/>
        <v>0</v>
      </c>
      <c r="H23" s="50">
        <f t="shared" si="32"/>
        <v>0</v>
      </c>
      <c r="I23" s="51">
        <f t="shared" si="32"/>
        <v>0</v>
      </c>
      <c r="J23" s="50">
        <f t="shared" si="32"/>
        <v>0</v>
      </c>
      <c r="K23" s="51">
        <f t="shared" si="32"/>
        <v>0</v>
      </c>
      <c r="L23" s="50">
        <f t="shared" si="32"/>
        <v>0</v>
      </c>
      <c r="M23" s="51">
        <f t="shared" si="32"/>
        <v>0</v>
      </c>
      <c r="N23" s="50">
        <f t="shared" ref="N23" si="33">N22</f>
        <v>0</v>
      </c>
      <c r="O23" s="51">
        <f t="shared" si="32"/>
        <v>0</v>
      </c>
      <c r="P23" s="50">
        <f t="shared" ref="P23" si="34">P22</f>
        <v>0</v>
      </c>
      <c r="Q23" s="51">
        <f t="shared" si="32"/>
        <v>0</v>
      </c>
      <c r="R23" s="50">
        <f t="shared" ref="R23" si="35">R22</f>
        <v>0</v>
      </c>
      <c r="S23" s="51">
        <f t="shared" si="32"/>
        <v>0</v>
      </c>
      <c r="T23" s="50">
        <f t="shared" si="32"/>
        <v>0</v>
      </c>
      <c r="U23" s="51">
        <f t="shared" si="32"/>
        <v>0</v>
      </c>
      <c r="V23" s="50">
        <f t="shared" si="32"/>
        <v>0</v>
      </c>
      <c r="W23" s="51">
        <f t="shared" si="32"/>
        <v>0</v>
      </c>
      <c r="X23" s="50">
        <f t="shared" si="32"/>
        <v>0</v>
      </c>
      <c r="Y23" s="51">
        <f>Y22*4</f>
        <v>0</v>
      </c>
      <c r="Z23" s="50">
        <f>Z22</f>
        <v>0</v>
      </c>
      <c r="AA23" s="51">
        <f>AA22</f>
        <v>0</v>
      </c>
      <c r="AB23" s="50">
        <f>AB22*4</f>
        <v>0</v>
      </c>
      <c r="AC23" s="51">
        <f>AC22*8</f>
        <v>0</v>
      </c>
      <c r="AD23" s="50">
        <f>AD22*2</f>
        <v>0</v>
      </c>
      <c r="AE23" s="51">
        <f>AE22</f>
        <v>0</v>
      </c>
      <c r="AF23" s="50">
        <f>AF22</f>
        <v>0</v>
      </c>
      <c r="AG23" s="51">
        <f>AG22*4</f>
        <v>0</v>
      </c>
      <c r="AH23" s="50">
        <f>AH22*8</f>
        <v>0</v>
      </c>
      <c r="AI23" s="51">
        <f>AI22*8</f>
        <v>0</v>
      </c>
      <c r="AJ23" s="53">
        <f>AJ22*1</f>
        <v>0</v>
      </c>
      <c r="AK23" s="54">
        <f>AK22*1</f>
        <v>0</v>
      </c>
      <c r="AL23" s="53">
        <f>AL22*1</f>
        <v>0</v>
      </c>
      <c r="AM23" s="42"/>
      <c r="AN23" s="19">
        <f>SUM(C23:AL23)</f>
        <v>0</v>
      </c>
      <c r="AO23" s="43"/>
      <c r="AP23" s="24">
        <v>55</v>
      </c>
      <c r="AQ23" s="2"/>
      <c r="AR23" s="45">
        <f>AN23/AP23</f>
        <v>0</v>
      </c>
      <c r="AS23" s="22">
        <f>CEILING(AR23,1)</f>
        <v>0</v>
      </c>
      <c r="AT23" s="46">
        <f>(AS23*64)-AN23</f>
        <v>0</v>
      </c>
      <c r="AU23" s="28"/>
      <c r="AV23" s="28"/>
      <c r="AW23" s="69">
        <v>0</v>
      </c>
      <c r="AX23" s="69">
        <v>0</v>
      </c>
      <c r="AY23" s="69">
        <v>0</v>
      </c>
      <c r="AZ23" s="65">
        <f>AW23+AX23+AY23</f>
        <v>0</v>
      </c>
      <c r="BA23" s="28"/>
      <c r="BB23" s="28"/>
      <c r="BC23" s="28"/>
      <c r="BD23" s="28"/>
    </row>
    <row r="24" spans="1:56" x14ac:dyDescent="0.2">
      <c r="A24" s="68"/>
      <c r="B24" s="15" t="s">
        <v>0</v>
      </c>
      <c r="C24" s="55">
        <f>C4*C22</f>
        <v>0</v>
      </c>
      <c r="D24" s="56">
        <f t="shared" ref="D24:AL24" si="36">D4*D22</f>
        <v>0</v>
      </c>
      <c r="E24" s="57">
        <f t="shared" si="36"/>
        <v>0</v>
      </c>
      <c r="F24" s="58">
        <f t="shared" si="36"/>
        <v>0</v>
      </c>
      <c r="G24" s="57">
        <f t="shared" si="36"/>
        <v>0</v>
      </c>
      <c r="H24" s="59">
        <f t="shared" si="36"/>
        <v>0</v>
      </c>
      <c r="I24" s="57">
        <f t="shared" si="36"/>
        <v>0</v>
      </c>
      <c r="J24" s="59">
        <f t="shared" si="36"/>
        <v>0</v>
      </c>
      <c r="K24" s="57">
        <f t="shared" si="36"/>
        <v>0</v>
      </c>
      <c r="L24" s="59">
        <f t="shared" si="36"/>
        <v>0</v>
      </c>
      <c r="M24" s="57">
        <f t="shared" si="36"/>
        <v>0</v>
      </c>
      <c r="N24" s="59">
        <f t="shared" ref="N24" si="37">N4*N22</f>
        <v>0</v>
      </c>
      <c r="O24" s="57">
        <f t="shared" si="36"/>
        <v>0</v>
      </c>
      <c r="P24" s="59">
        <f t="shared" ref="P24" si="38">P4*P22</f>
        <v>0</v>
      </c>
      <c r="Q24" s="57">
        <f t="shared" si="36"/>
        <v>0</v>
      </c>
      <c r="R24" s="59">
        <f t="shared" ref="R24" si="39">R4*R22</f>
        <v>0</v>
      </c>
      <c r="S24" s="57">
        <f t="shared" si="36"/>
        <v>0</v>
      </c>
      <c r="T24" s="59">
        <f t="shared" si="36"/>
        <v>0</v>
      </c>
      <c r="U24" s="57">
        <f t="shared" si="36"/>
        <v>0</v>
      </c>
      <c r="V24" s="59">
        <f t="shared" si="36"/>
        <v>0</v>
      </c>
      <c r="W24" s="57">
        <f t="shared" si="36"/>
        <v>0</v>
      </c>
      <c r="X24" s="60">
        <f t="shared" si="36"/>
        <v>0</v>
      </c>
      <c r="Y24" s="57">
        <f t="shared" si="36"/>
        <v>0</v>
      </c>
      <c r="Z24" s="59">
        <f t="shared" si="36"/>
        <v>0</v>
      </c>
      <c r="AA24" s="57">
        <f t="shared" si="36"/>
        <v>0</v>
      </c>
      <c r="AB24" s="59">
        <f t="shared" si="36"/>
        <v>0</v>
      </c>
      <c r="AC24" s="57">
        <f t="shared" si="36"/>
        <v>0</v>
      </c>
      <c r="AD24" s="59">
        <f t="shared" si="36"/>
        <v>0</v>
      </c>
      <c r="AE24" s="57">
        <f t="shared" si="36"/>
        <v>0</v>
      </c>
      <c r="AF24" s="59">
        <f t="shared" si="36"/>
        <v>0</v>
      </c>
      <c r="AG24" s="57">
        <f t="shared" si="36"/>
        <v>0</v>
      </c>
      <c r="AH24" s="59">
        <f t="shared" si="36"/>
        <v>0</v>
      </c>
      <c r="AI24" s="57">
        <f t="shared" si="36"/>
        <v>0</v>
      </c>
      <c r="AJ24" s="61">
        <f t="shared" si="36"/>
        <v>0</v>
      </c>
      <c r="AK24" s="62">
        <f t="shared" si="36"/>
        <v>0</v>
      </c>
      <c r="AL24" s="61">
        <f t="shared" si="36"/>
        <v>0</v>
      </c>
      <c r="AM24" s="42"/>
      <c r="AN24" s="20">
        <f>SUM(C24:AM24)</f>
        <v>0</v>
      </c>
      <c r="AO24" s="43"/>
      <c r="AP24" s="24">
        <v>215</v>
      </c>
      <c r="AQ24" s="2"/>
      <c r="AR24" s="45">
        <f>AN24/AP24</f>
        <v>0</v>
      </c>
      <c r="AS24" s="22">
        <f>CEILING(AR24,1)</f>
        <v>0</v>
      </c>
      <c r="AT24" s="46">
        <f>(AS24*250)-AN24</f>
        <v>0</v>
      </c>
      <c r="AU24" s="28"/>
      <c r="AV24" s="28"/>
      <c r="AW24" s="70"/>
      <c r="AX24" s="70"/>
      <c r="AY24" s="70"/>
      <c r="AZ24" s="66"/>
      <c r="BA24" s="28"/>
      <c r="BB24" s="28"/>
      <c r="BC24" s="28"/>
      <c r="BD24" s="28"/>
    </row>
    <row r="25" spans="1:56" x14ac:dyDescent="0.2">
      <c r="A25" s="44"/>
      <c r="B25" s="17"/>
      <c r="C25" s="5"/>
      <c r="D25" s="13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26"/>
      <c r="AP25" s="26"/>
      <c r="AQ25" s="28"/>
      <c r="AR25" s="29"/>
      <c r="AS25" s="5"/>
      <c r="AT25" s="5"/>
      <c r="AU25" s="28"/>
      <c r="AV25" s="28"/>
      <c r="AW25" s="5"/>
      <c r="AX25" s="5"/>
      <c r="AY25" s="5"/>
      <c r="AZ25" s="28"/>
      <c r="BA25" s="28"/>
      <c r="BB25" s="28"/>
      <c r="BC25" s="28"/>
      <c r="BD25" s="28"/>
    </row>
    <row r="26" spans="1:56" x14ac:dyDescent="0.2">
      <c r="A26" s="67" t="s">
        <v>41</v>
      </c>
      <c r="B26" s="6" t="s">
        <v>40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16"/>
      <c r="AN26" s="17"/>
      <c r="AO26" s="17"/>
      <c r="AP26" s="17"/>
      <c r="AQ26" s="28"/>
      <c r="AR26" s="31"/>
      <c r="AS26" s="17"/>
      <c r="AT26" s="17"/>
      <c r="AU26" s="28"/>
      <c r="AV26" s="28"/>
      <c r="AW26" s="17"/>
      <c r="AX26" s="17"/>
      <c r="AY26" s="17"/>
      <c r="AZ26" s="28"/>
      <c r="BA26" s="28"/>
      <c r="BB26" s="28"/>
      <c r="BC26" s="28"/>
      <c r="BD26" s="28"/>
    </row>
    <row r="27" spans="1:56" x14ac:dyDescent="0.2">
      <c r="A27" s="68"/>
      <c r="B27" s="14" t="s">
        <v>39</v>
      </c>
      <c r="C27" s="49">
        <f t="shared" ref="C27:X27" si="40">C26</f>
        <v>0</v>
      </c>
      <c r="D27" s="50">
        <f t="shared" si="40"/>
        <v>0</v>
      </c>
      <c r="E27" s="51">
        <f t="shared" si="40"/>
        <v>0</v>
      </c>
      <c r="F27" s="52">
        <f t="shared" si="40"/>
        <v>0</v>
      </c>
      <c r="G27" s="51">
        <f t="shared" si="40"/>
        <v>0</v>
      </c>
      <c r="H27" s="50">
        <f t="shared" si="40"/>
        <v>0</v>
      </c>
      <c r="I27" s="51">
        <f t="shared" si="40"/>
        <v>0</v>
      </c>
      <c r="J27" s="50">
        <f t="shared" si="40"/>
        <v>0</v>
      </c>
      <c r="K27" s="51">
        <f t="shared" si="40"/>
        <v>0</v>
      </c>
      <c r="L27" s="50">
        <f t="shared" si="40"/>
        <v>0</v>
      </c>
      <c r="M27" s="51">
        <f t="shared" si="40"/>
        <v>0</v>
      </c>
      <c r="N27" s="50">
        <f t="shared" ref="N27" si="41">N26</f>
        <v>0</v>
      </c>
      <c r="O27" s="51">
        <f t="shared" si="40"/>
        <v>0</v>
      </c>
      <c r="P27" s="50">
        <f t="shared" ref="P27" si="42">P26</f>
        <v>0</v>
      </c>
      <c r="Q27" s="51">
        <f t="shared" si="40"/>
        <v>0</v>
      </c>
      <c r="R27" s="50">
        <f t="shared" ref="R27" si="43">R26</f>
        <v>0</v>
      </c>
      <c r="S27" s="51">
        <f t="shared" si="40"/>
        <v>0</v>
      </c>
      <c r="T27" s="50">
        <f t="shared" si="40"/>
        <v>0</v>
      </c>
      <c r="U27" s="51">
        <f t="shared" si="40"/>
        <v>0</v>
      </c>
      <c r="V27" s="50">
        <f t="shared" si="40"/>
        <v>0</v>
      </c>
      <c r="W27" s="51">
        <f t="shared" si="40"/>
        <v>0</v>
      </c>
      <c r="X27" s="50">
        <f t="shared" si="40"/>
        <v>0</v>
      </c>
      <c r="Y27" s="51">
        <f>Y26*4</f>
        <v>0</v>
      </c>
      <c r="Z27" s="50">
        <f>Z26</f>
        <v>0</v>
      </c>
      <c r="AA27" s="51">
        <f>AA26</f>
        <v>0</v>
      </c>
      <c r="AB27" s="50">
        <f>AB26*4</f>
        <v>0</v>
      </c>
      <c r="AC27" s="51">
        <f>AC26*8</f>
        <v>0</v>
      </c>
      <c r="AD27" s="50">
        <f>AD26*2</f>
        <v>0</v>
      </c>
      <c r="AE27" s="51">
        <f>AE26</f>
        <v>0</v>
      </c>
      <c r="AF27" s="50">
        <f>AF26</f>
        <v>0</v>
      </c>
      <c r="AG27" s="51">
        <f>AG26*4</f>
        <v>0</v>
      </c>
      <c r="AH27" s="50">
        <f>AH26*8</f>
        <v>0</v>
      </c>
      <c r="AI27" s="51">
        <f>AI26*8</f>
        <v>0</v>
      </c>
      <c r="AJ27" s="53">
        <f>AJ26*1</f>
        <v>0</v>
      </c>
      <c r="AK27" s="54">
        <f>AK26*1</f>
        <v>0</v>
      </c>
      <c r="AL27" s="53">
        <f>AL26*1</f>
        <v>0</v>
      </c>
      <c r="AM27" s="42"/>
      <c r="AN27" s="19">
        <f>SUM(C27:AL27)</f>
        <v>0</v>
      </c>
      <c r="AO27" s="43"/>
      <c r="AP27" s="24">
        <v>55</v>
      </c>
      <c r="AQ27" s="2"/>
      <c r="AR27" s="45">
        <f>AN27/AP27</f>
        <v>0</v>
      </c>
      <c r="AS27" s="22">
        <f>CEILING(AR27,1)</f>
        <v>0</v>
      </c>
      <c r="AT27" s="46">
        <f>(AS27*64)-AN27</f>
        <v>0</v>
      </c>
      <c r="AU27" s="28"/>
      <c r="AV27" s="28"/>
      <c r="AW27" s="69">
        <v>0</v>
      </c>
      <c r="AX27" s="69">
        <v>0</v>
      </c>
      <c r="AY27" s="69">
        <v>0</v>
      </c>
      <c r="AZ27" s="65">
        <f>AW27+AX27+AY27</f>
        <v>0</v>
      </c>
      <c r="BA27" s="28"/>
      <c r="BB27" s="28"/>
      <c r="BC27" s="28"/>
      <c r="BD27" s="28"/>
    </row>
    <row r="28" spans="1:56" x14ac:dyDescent="0.2">
      <c r="A28" s="68"/>
      <c r="B28" s="15" t="s">
        <v>0</v>
      </c>
      <c r="C28" s="55">
        <f>C4*C26</f>
        <v>0</v>
      </c>
      <c r="D28" s="56">
        <f t="shared" ref="D28:AL28" si="44">D4*D26</f>
        <v>0</v>
      </c>
      <c r="E28" s="57">
        <f t="shared" si="44"/>
        <v>0</v>
      </c>
      <c r="F28" s="58">
        <f t="shared" si="44"/>
        <v>0</v>
      </c>
      <c r="G28" s="57">
        <f t="shared" si="44"/>
        <v>0</v>
      </c>
      <c r="H28" s="59">
        <f t="shared" si="44"/>
        <v>0</v>
      </c>
      <c r="I28" s="57">
        <f t="shared" si="44"/>
        <v>0</v>
      </c>
      <c r="J28" s="59">
        <f t="shared" si="44"/>
        <v>0</v>
      </c>
      <c r="K28" s="57">
        <f t="shared" si="44"/>
        <v>0</v>
      </c>
      <c r="L28" s="59">
        <f t="shared" si="44"/>
        <v>0</v>
      </c>
      <c r="M28" s="57">
        <f t="shared" si="44"/>
        <v>0</v>
      </c>
      <c r="N28" s="59">
        <f t="shared" ref="N28" si="45">N4*N26</f>
        <v>0</v>
      </c>
      <c r="O28" s="57">
        <f t="shared" si="44"/>
        <v>0</v>
      </c>
      <c r="P28" s="59">
        <f t="shared" ref="P28" si="46">P4*P26</f>
        <v>0</v>
      </c>
      <c r="Q28" s="57">
        <f t="shared" si="44"/>
        <v>0</v>
      </c>
      <c r="R28" s="59">
        <f t="shared" ref="R28" si="47">R4*R26</f>
        <v>0</v>
      </c>
      <c r="S28" s="57">
        <f t="shared" si="44"/>
        <v>0</v>
      </c>
      <c r="T28" s="59">
        <f t="shared" si="44"/>
        <v>0</v>
      </c>
      <c r="U28" s="57">
        <f t="shared" si="44"/>
        <v>0</v>
      </c>
      <c r="V28" s="59">
        <f t="shared" si="44"/>
        <v>0</v>
      </c>
      <c r="W28" s="57">
        <f t="shared" si="44"/>
        <v>0</v>
      </c>
      <c r="X28" s="60">
        <f t="shared" si="44"/>
        <v>0</v>
      </c>
      <c r="Y28" s="57">
        <f t="shared" si="44"/>
        <v>0</v>
      </c>
      <c r="Z28" s="59">
        <f t="shared" si="44"/>
        <v>0</v>
      </c>
      <c r="AA28" s="57">
        <f t="shared" si="44"/>
        <v>0</v>
      </c>
      <c r="AB28" s="59">
        <f t="shared" si="44"/>
        <v>0</v>
      </c>
      <c r="AC28" s="57">
        <f t="shared" si="44"/>
        <v>0</v>
      </c>
      <c r="AD28" s="59">
        <f t="shared" si="44"/>
        <v>0</v>
      </c>
      <c r="AE28" s="57">
        <f t="shared" si="44"/>
        <v>0</v>
      </c>
      <c r="AF28" s="59">
        <f t="shared" si="44"/>
        <v>0</v>
      </c>
      <c r="AG28" s="57">
        <f t="shared" si="44"/>
        <v>0</v>
      </c>
      <c r="AH28" s="59">
        <f t="shared" si="44"/>
        <v>0</v>
      </c>
      <c r="AI28" s="57">
        <f t="shared" si="44"/>
        <v>0</v>
      </c>
      <c r="AJ28" s="61">
        <f t="shared" si="44"/>
        <v>0</v>
      </c>
      <c r="AK28" s="62">
        <f t="shared" si="44"/>
        <v>0</v>
      </c>
      <c r="AL28" s="61">
        <f t="shared" si="44"/>
        <v>0</v>
      </c>
      <c r="AM28" s="42"/>
      <c r="AN28" s="20">
        <f>SUM(C28:AM28)</f>
        <v>0</v>
      </c>
      <c r="AO28" s="43"/>
      <c r="AP28" s="24">
        <v>215</v>
      </c>
      <c r="AQ28" s="2"/>
      <c r="AR28" s="45">
        <f>AN28/AP28</f>
        <v>0</v>
      </c>
      <c r="AS28" s="22">
        <f>CEILING(AR28,1)</f>
        <v>0</v>
      </c>
      <c r="AT28" s="46">
        <f>(AS28*250)-AN28</f>
        <v>0</v>
      </c>
      <c r="AU28" s="28"/>
      <c r="AV28" s="28"/>
      <c r="AW28" s="70"/>
      <c r="AX28" s="70"/>
      <c r="AY28" s="70"/>
      <c r="AZ28" s="66"/>
      <c r="BA28" s="28"/>
      <c r="BB28" s="28"/>
      <c r="BC28" s="28"/>
      <c r="BD28" s="28"/>
    </row>
    <row r="29" spans="1:56" x14ac:dyDescent="0.2">
      <c r="A29" s="44"/>
      <c r="B29" s="17"/>
      <c r="C29" s="5"/>
      <c r="D29" s="13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26"/>
      <c r="AP29" s="26"/>
      <c r="AQ29" s="28"/>
      <c r="AR29" s="29"/>
      <c r="AS29" s="5"/>
      <c r="AT29" s="5"/>
      <c r="AU29" s="28"/>
      <c r="AV29" s="28"/>
      <c r="AW29" s="5"/>
      <c r="AX29" s="5"/>
      <c r="AY29" s="5"/>
      <c r="AZ29" s="28"/>
      <c r="BA29" s="28"/>
      <c r="BB29" s="28"/>
      <c r="BC29" s="28"/>
      <c r="BD29" s="28"/>
    </row>
  </sheetData>
  <protectedRanges>
    <protectedRange sqref="AP7:AQ7 AP11:AQ11 AP15:AQ15 AP19:AQ19 AP23:AQ23 AP27:AQ27" name="Invulvakken_2"/>
    <protectedRange sqref="AP8:AQ8 AP12:AQ12 AP16:AQ16 AP20:AQ20 AP24:AQ24 AP28:AQ28" name="Invulvakken_3"/>
  </protectedRanges>
  <mergeCells count="31">
    <mergeCell ref="A1:AD2"/>
    <mergeCell ref="A22:A24"/>
    <mergeCell ref="AW23:AW24"/>
    <mergeCell ref="AX23:AX24"/>
    <mergeCell ref="AY23:AY24"/>
    <mergeCell ref="A14:A16"/>
    <mergeCell ref="AW15:AW16"/>
    <mergeCell ref="AX15:AX16"/>
    <mergeCell ref="AY15:AY16"/>
    <mergeCell ref="A6:A8"/>
    <mergeCell ref="AW7:AW8"/>
    <mergeCell ref="AX7:AX8"/>
    <mergeCell ref="AY7:AY8"/>
    <mergeCell ref="AZ23:AZ24"/>
    <mergeCell ref="A26:A28"/>
    <mergeCell ref="AW27:AW28"/>
    <mergeCell ref="AX27:AX28"/>
    <mergeCell ref="AY27:AY28"/>
    <mergeCell ref="AZ27:AZ28"/>
    <mergeCell ref="AZ15:AZ16"/>
    <mergeCell ref="A18:A20"/>
    <mergeCell ref="AW19:AW20"/>
    <mergeCell ref="AX19:AX20"/>
    <mergeCell ref="AY19:AY20"/>
    <mergeCell ref="AZ19:AZ20"/>
    <mergeCell ref="AZ7:AZ8"/>
    <mergeCell ref="A10:A12"/>
    <mergeCell ref="AW11:AW12"/>
    <mergeCell ref="AX11:AX12"/>
    <mergeCell ref="AY11:AY12"/>
    <mergeCell ref="AZ11:AZ12"/>
  </mergeCells>
  <conditionalFormatting sqref="AP8">
    <cfRule type="cellIs" dxfId="35" priority="63" operator="between">
      <formula>220</formula>
      <formula>250</formula>
    </cfRule>
    <cfRule type="cellIs" dxfId="34" priority="64" operator="lessThan">
      <formula>220</formula>
    </cfRule>
    <cfRule type="cellIs" dxfId="33" priority="65" operator="greaterThan">
      <formula>250</formula>
    </cfRule>
  </conditionalFormatting>
  <conditionalFormatting sqref="AP7">
    <cfRule type="cellIs" dxfId="32" priority="66" operator="between">
      <formula>60</formula>
      <formula>64</formula>
    </cfRule>
    <cfRule type="cellIs" dxfId="31" priority="67" operator="lessThan">
      <formula>60</formula>
    </cfRule>
    <cfRule type="cellIs" dxfId="30" priority="68" operator="greaterThan">
      <formula>64</formula>
    </cfRule>
  </conditionalFormatting>
  <conditionalFormatting sqref="AP12">
    <cfRule type="cellIs" dxfId="29" priority="25" operator="between">
      <formula>220</formula>
      <formula>250</formula>
    </cfRule>
    <cfRule type="cellIs" dxfId="28" priority="26" operator="lessThan">
      <formula>220</formula>
    </cfRule>
    <cfRule type="cellIs" dxfId="27" priority="27" operator="greaterThan">
      <formula>250</formula>
    </cfRule>
  </conditionalFormatting>
  <conditionalFormatting sqref="AP11">
    <cfRule type="cellIs" dxfId="26" priority="28" operator="between">
      <formula>60</formula>
      <formula>64</formula>
    </cfRule>
    <cfRule type="cellIs" dxfId="25" priority="29" operator="lessThan">
      <formula>60</formula>
    </cfRule>
    <cfRule type="cellIs" dxfId="24" priority="30" operator="greaterThan">
      <formula>64</formula>
    </cfRule>
  </conditionalFormatting>
  <conditionalFormatting sqref="AP16">
    <cfRule type="cellIs" dxfId="23" priority="19" operator="between">
      <formula>220</formula>
      <formula>250</formula>
    </cfRule>
    <cfRule type="cellIs" dxfId="22" priority="20" operator="lessThan">
      <formula>220</formula>
    </cfRule>
    <cfRule type="cellIs" dxfId="21" priority="21" operator="greaterThan">
      <formula>250</formula>
    </cfRule>
  </conditionalFormatting>
  <conditionalFormatting sqref="AP15">
    <cfRule type="cellIs" dxfId="20" priority="22" operator="between">
      <formula>60</formula>
      <formula>64</formula>
    </cfRule>
    <cfRule type="cellIs" dxfId="19" priority="23" operator="lessThan">
      <formula>60</formula>
    </cfRule>
    <cfRule type="cellIs" dxfId="18" priority="24" operator="greaterThan">
      <formula>64</formula>
    </cfRule>
  </conditionalFormatting>
  <conditionalFormatting sqref="AP20">
    <cfRule type="cellIs" dxfId="17" priority="13" operator="between">
      <formula>220</formula>
      <formula>250</formula>
    </cfRule>
    <cfRule type="cellIs" dxfId="16" priority="14" operator="lessThan">
      <formula>220</formula>
    </cfRule>
    <cfRule type="cellIs" dxfId="15" priority="15" operator="greaterThan">
      <formula>250</formula>
    </cfRule>
  </conditionalFormatting>
  <conditionalFormatting sqref="AP19">
    <cfRule type="cellIs" dxfId="14" priority="16" operator="between">
      <formula>60</formula>
      <formula>64</formula>
    </cfRule>
    <cfRule type="cellIs" dxfId="13" priority="17" operator="lessThan">
      <formula>60</formula>
    </cfRule>
    <cfRule type="cellIs" dxfId="12" priority="18" operator="greaterThan">
      <formula>64</formula>
    </cfRule>
  </conditionalFormatting>
  <conditionalFormatting sqref="AP24">
    <cfRule type="cellIs" dxfId="11" priority="7" operator="between">
      <formula>220</formula>
      <formula>250</formula>
    </cfRule>
    <cfRule type="cellIs" dxfId="10" priority="8" operator="lessThan">
      <formula>220</formula>
    </cfRule>
    <cfRule type="cellIs" dxfId="9" priority="9" operator="greaterThan">
      <formula>250</formula>
    </cfRule>
  </conditionalFormatting>
  <conditionalFormatting sqref="AP23">
    <cfRule type="cellIs" dxfId="8" priority="10" operator="between">
      <formula>60</formula>
      <formula>64</formula>
    </cfRule>
    <cfRule type="cellIs" dxfId="7" priority="11" operator="lessThan">
      <formula>60</formula>
    </cfRule>
    <cfRule type="cellIs" dxfId="6" priority="12" operator="greaterThan">
      <formula>64</formula>
    </cfRule>
  </conditionalFormatting>
  <conditionalFormatting sqref="AP28">
    <cfRule type="cellIs" dxfId="5" priority="1" operator="between">
      <formula>220</formula>
      <formula>250</formula>
    </cfRule>
    <cfRule type="cellIs" dxfId="4" priority="2" operator="lessThan">
      <formula>220</formula>
    </cfRule>
    <cfRule type="cellIs" dxfId="3" priority="3" operator="greaterThan">
      <formula>250</formula>
    </cfRule>
  </conditionalFormatting>
  <conditionalFormatting sqref="AP27">
    <cfRule type="cellIs" dxfId="2" priority="4" operator="between">
      <formula>60</formula>
      <formula>64</formula>
    </cfRule>
    <cfRule type="cellIs" dxfId="1" priority="5" operator="lessThan">
      <formula>60</formula>
    </cfRule>
    <cfRule type="cellIs" dxfId="0" priority="6" operator="greaterThan">
      <formula>64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Lighting Controls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Martijn</dc:creator>
  <cp:lastModifiedBy>Martijn den Besten</cp:lastModifiedBy>
  <cp:lastPrinted>2018-02-21T10:05:37Z</cp:lastPrinted>
  <dcterms:created xsi:type="dcterms:W3CDTF">2015-04-01T18:46:32Z</dcterms:created>
  <dcterms:modified xsi:type="dcterms:W3CDTF">2018-07-11T14:31:32Z</dcterms:modified>
</cp:coreProperties>
</file>